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Kopija dokumenata\My Documents\Periodični 1-6-2026\Izvršenje\"/>
    </mc:Choice>
  </mc:AlternateContent>
  <xr:revisionPtr revIDLastSave="0" documentId="13_ncr:1_{0C989913-29DA-4DFC-9774-1B6EDCD28CFE}" xr6:coauthVersionLast="47" xr6:coauthVersionMax="47" xr10:uidLastSave="{00000000-0000-0000-0000-000000000000}"/>
  <bookViews>
    <workbookView xWindow="1170" yWindow="1170" windowWidth="24480" windowHeight="14805" tabRatio="695" firstSheet="2" activeTab="6" xr2:uid="{00000000-000D-0000-FFFF-FFFF00000000}"/>
  </bookViews>
  <sheets>
    <sheet name="SAŽETAK" sheetId="1" r:id="rId1"/>
    <sheet name="Prihodi-rashodi ekonom.klasif." sheetId="11" r:id="rId2"/>
    <sheet name="Prihodi-rashodi prema IF" sheetId="5" r:id="rId3"/>
    <sheet name="Rashodi prema funkcijskoj k " sheetId="8" r:id="rId4"/>
    <sheet name="Račun financiranja" sheetId="6" r:id="rId5"/>
    <sheet name="Račun fin prema izvorima f" sheetId="10" r:id="rId6"/>
    <sheet name="Posebni dio" sheetId="13" r:id="rId7"/>
  </sheets>
  <externalReferences>
    <externalReference r:id="rId8"/>
  </externalReferences>
  <definedNames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3" l="1"/>
  <c r="I468" i="13"/>
  <c r="H468" i="13"/>
  <c r="G468" i="13"/>
  <c r="I466" i="13"/>
  <c r="H466" i="13"/>
  <c r="G466" i="13"/>
  <c r="I465" i="13"/>
  <c r="H465" i="13"/>
  <c r="G465" i="13"/>
  <c r="I463" i="13"/>
  <c r="H463" i="13"/>
  <c r="G463" i="13"/>
  <c r="I458" i="13"/>
  <c r="H458" i="13"/>
  <c r="H457" i="13" s="1"/>
  <c r="H456" i="13" s="1"/>
  <c r="G458" i="13"/>
  <c r="G457" i="13" s="1"/>
  <c r="G456" i="13" s="1"/>
  <c r="I457" i="13"/>
  <c r="I456" i="13" s="1"/>
  <c r="I453" i="13"/>
  <c r="H453" i="13"/>
  <c r="G453" i="13"/>
  <c r="I452" i="13"/>
  <c r="H452" i="13"/>
  <c r="G452" i="13"/>
  <c r="I450" i="13"/>
  <c r="H450" i="13"/>
  <c r="G450" i="13"/>
  <c r="G449" i="13" s="1"/>
  <c r="I449" i="13"/>
  <c r="H449" i="13"/>
  <c r="I444" i="13"/>
  <c r="H444" i="13"/>
  <c r="G444" i="13"/>
  <c r="I441" i="13"/>
  <c r="H441" i="13"/>
  <c r="G441" i="13"/>
  <c r="I440" i="13"/>
  <c r="H440" i="13"/>
  <c r="G440" i="13"/>
  <c r="I432" i="13"/>
  <c r="H432" i="13"/>
  <c r="G432" i="13"/>
  <c r="I430" i="13"/>
  <c r="I408" i="13" s="1"/>
  <c r="H430" i="13"/>
  <c r="G430" i="13"/>
  <c r="G408" i="13" s="1"/>
  <c r="G398" i="13" s="1"/>
  <c r="I420" i="13"/>
  <c r="H420" i="13"/>
  <c r="G420" i="13"/>
  <c r="I413" i="13"/>
  <c r="H413" i="13"/>
  <c r="G413" i="13"/>
  <c r="I409" i="13"/>
  <c r="H409" i="13"/>
  <c r="G409" i="13"/>
  <c r="I405" i="13"/>
  <c r="I399" i="13" s="1"/>
  <c r="H405" i="13"/>
  <c r="G405" i="13"/>
  <c r="I403" i="13"/>
  <c r="H403" i="13"/>
  <c r="G403" i="13"/>
  <c r="I400" i="13"/>
  <c r="H400" i="13"/>
  <c r="G400" i="13"/>
  <c r="H399" i="13"/>
  <c r="G399" i="13"/>
  <c r="I392" i="13"/>
  <c r="H392" i="13"/>
  <c r="G392" i="13"/>
  <c r="I390" i="13"/>
  <c r="H390" i="13"/>
  <c r="G390" i="13"/>
  <c r="I389" i="13"/>
  <c r="H389" i="13"/>
  <c r="G389" i="13"/>
  <c r="I387" i="13"/>
  <c r="H387" i="13"/>
  <c r="G387" i="13"/>
  <c r="I382" i="13"/>
  <c r="H382" i="13"/>
  <c r="H381" i="13" s="1"/>
  <c r="H380" i="13" s="1"/>
  <c r="G382" i="13"/>
  <c r="G381" i="13" s="1"/>
  <c r="G380" i="13" s="1"/>
  <c r="I381" i="13"/>
  <c r="I377" i="13"/>
  <c r="H377" i="13"/>
  <c r="G377" i="13"/>
  <c r="I376" i="13"/>
  <c r="H376" i="13"/>
  <c r="G376" i="13"/>
  <c r="I374" i="13"/>
  <c r="H374" i="13"/>
  <c r="G374" i="13"/>
  <c r="G373" i="13" s="1"/>
  <c r="I373" i="13"/>
  <c r="H373" i="13"/>
  <c r="I368" i="13"/>
  <c r="H368" i="13"/>
  <c r="G368" i="13"/>
  <c r="G364" i="13" s="1"/>
  <c r="I365" i="13"/>
  <c r="I364" i="13" s="1"/>
  <c r="H365" i="13"/>
  <c r="H364" i="13" s="1"/>
  <c r="G365" i="13"/>
  <c r="I356" i="13"/>
  <c r="H356" i="13"/>
  <c r="G356" i="13"/>
  <c r="I354" i="13"/>
  <c r="H354" i="13"/>
  <c r="G354" i="13"/>
  <c r="I344" i="13"/>
  <c r="H344" i="13"/>
  <c r="G344" i="13"/>
  <c r="I337" i="13"/>
  <c r="H337" i="13"/>
  <c r="G337" i="13"/>
  <c r="I333" i="13"/>
  <c r="H333" i="13"/>
  <c r="G333" i="13"/>
  <c r="I329" i="13"/>
  <c r="H329" i="13"/>
  <c r="G329" i="13"/>
  <c r="I327" i="13"/>
  <c r="H327" i="13"/>
  <c r="G327" i="13"/>
  <c r="I324" i="13"/>
  <c r="H324" i="13"/>
  <c r="G324" i="13"/>
  <c r="J49" i="13"/>
  <c r="J50" i="13"/>
  <c r="J53" i="13"/>
  <c r="J34" i="13"/>
  <c r="F26" i="5"/>
  <c r="F29" i="5"/>
  <c r="E29" i="5"/>
  <c r="D29" i="5"/>
  <c r="C29" i="5"/>
  <c r="H13" i="5"/>
  <c r="H14" i="5"/>
  <c r="F6" i="5"/>
  <c r="F13" i="5"/>
  <c r="F16" i="5"/>
  <c r="D16" i="5"/>
  <c r="E16" i="5"/>
  <c r="C16" i="5"/>
  <c r="I70" i="11"/>
  <c r="H70" i="11"/>
  <c r="I10" i="11"/>
  <c r="I11" i="11"/>
  <c r="I12" i="11"/>
  <c r="G9" i="11"/>
  <c r="G21" i="11"/>
  <c r="D20" i="5"/>
  <c r="J55" i="13"/>
  <c r="D101" i="11"/>
  <c r="D11" i="11"/>
  <c r="D10" i="11" s="1"/>
  <c r="K26" i="1"/>
  <c r="H21" i="5"/>
  <c r="H23" i="5"/>
  <c r="H25" i="5"/>
  <c r="H27" i="5"/>
  <c r="H8" i="5"/>
  <c r="H10" i="5"/>
  <c r="H12" i="5"/>
  <c r="G8" i="5"/>
  <c r="G10" i="5"/>
  <c r="G12" i="5"/>
  <c r="G21" i="5"/>
  <c r="G23" i="5"/>
  <c r="G25" i="5"/>
  <c r="G27" i="5"/>
  <c r="F20" i="5"/>
  <c r="I90" i="11"/>
  <c r="H89" i="11"/>
  <c r="G11" i="11"/>
  <c r="G10" i="11" s="1"/>
  <c r="F11" i="11"/>
  <c r="F10" i="11" s="1"/>
  <c r="E11" i="11"/>
  <c r="E10" i="11" s="1"/>
  <c r="J12" i="1"/>
  <c r="J15" i="1"/>
  <c r="D8" i="8"/>
  <c r="D7" i="8" s="1"/>
  <c r="E8" i="8"/>
  <c r="E7" i="8" s="1"/>
  <c r="F8" i="8"/>
  <c r="F7" i="8" s="1"/>
  <c r="H12" i="1"/>
  <c r="I12" i="1"/>
  <c r="H15" i="1"/>
  <c r="I15" i="1"/>
  <c r="D22" i="5"/>
  <c r="E22" i="5"/>
  <c r="F22" i="5"/>
  <c r="H22" i="5" s="1"/>
  <c r="C22" i="5"/>
  <c r="D26" i="5"/>
  <c r="E26" i="5"/>
  <c r="D24" i="5"/>
  <c r="E24" i="5"/>
  <c r="F24" i="5"/>
  <c r="G24" i="5" s="1"/>
  <c r="E20" i="5"/>
  <c r="D13" i="5"/>
  <c r="E13" i="5"/>
  <c r="D11" i="5"/>
  <c r="E11" i="5"/>
  <c r="F11" i="5"/>
  <c r="D9" i="5"/>
  <c r="E9" i="5"/>
  <c r="F9" i="5"/>
  <c r="D7" i="5"/>
  <c r="E7" i="5"/>
  <c r="F7" i="5"/>
  <c r="C26" i="5"/>
  <c r="C24" i="5"/>
  <c r="C20" i="5"/>
  <c r="C13" i="5"/>
  <c r="C11" i="5"/>
  <c r="C9" i="5"/>
  <c r="C7" i="5"/>
  <c r="H408" i="13" l="1"/>
  <c r="H398" i="13" s="1"/>
  <c r="I398" i="13"/>
  <c r="I380" i="13"/>
  <c r="I332" i="13"/>
  <c r="G332" i="13"/>
  <c r="I323" i="13"/>
  <c r="G323" i="13"/>
  <c r="H323" i="13"/>
  <c r="H332" i="13"/>
  <c r="H322" i="13" s="1"/>
  <c r="I322" i="13"/>
  <c r="G322" i="13"/>
  <c r="F19" i="5"/>
  <c r="D19" i="5"/>
  <c r="H26" i="5"/>
  <c r="G9" i="5"/>
  <c r="H9" i="5"/>
  <c r="H11" i="5"/>
  <c r="G11" i="5"/>
  <c r="H20" i="5"/>
  <c r="G20" i="5"/>
  <c r="G7" i="5"/>
  <c r="H7" i="5"/>
  <c r="G26" i="5"/>
  <c r="H24" i="5"/>
  <c r="G22" i="5"/>
  <c r="E19" i="5"/>
  <c r="C19" i="5"/>
  <c r="C6" i="5"/>
  <c r="E6" i="5"/>
  <c r="D6" i="5"/>
  <c r="D88" i="11"/>
  <c r="D87" i="11" s="1"/>
  <c r="D85" i="11"/>
  <c r="D53" i="11"/>
  <c r="D46" i="11"/>
  <c r="D42" i="11"/>
  <c r="D36" i="11"/>
  <c r="D33" i="11"/>
  <c r="F15" i="11"/>
  <c r="F14" i="11" s="1"/>
  <c r="E15" i="11"/>
  <c r="E14" i="11" s="1"/>
  <c r="D15" i="11"/>
  <c r="D14" i="11" s="1"/>
  <c r="D24" i="11"/>
  <c r="D23" i="11" s="1"/>
  <c r="E24" i="11"/>
  <c r="E23" i="11" s="1"/>
  <c r="F24" i="11"/>
  <c r="F23" i="11" s="1"/>
  <c r="D18" i="11"/>
  <c r="D17" i="11" s="1"/>
  <c r="E18" i="11"/>
  <c r="E17" i="11" s="1"/>
  <c r="F18" i="11"/>
  <c r="F17" i="11" s="1"/>
  <c r="G15" i="1"/>
  <c r="G12" i="1"/>
  <c r="G316" i="13"/>
  <c r="G314" i="13"/>
  <c r="G311" i="13"/>
  <c r="G306" i="13"/>
  <c r="G301" i="13"/>
  <c r="G300" i="13" s="1"/>
  <c r="G298" i="13"/>
  <c r="G297" i="13" s="1"/>
  <c r="G292" i="13"/>
  <c r="G289" i="13"/>
  <c r="G280" i="13"/>
  <c r="G278" i="13"/>
  <c r="G268" i="13"/>
  <c r="G261" i="13"/>
  <c r="G257" i="13"/>
  <c r="G253" i="13"/>
  <c r="G251" i="13"/>
  <c r="G248" i="13"/>
  <c r="G240" i="13"/>
  <c r="G238" i="13"/>
  <c r="G235" i="13"/>
  <c r="G230" i="13"/>
  <c r="G225" i="13"/>
  <c r="G224" i="13" s="1"/>
  <c r="G222" i="13"/>
  <c r="G221" i="13" s="1"/>
  <c r="G216" i="13"/>
  <c r="G213" i="13"/>
  <c r="G204" i="13"/>
  <c r="G202" i="13"/>
  <c r="G192" i="13"/>
  <c r="G185" i="13"/>
  <c r="G181" i="13"/>
  <c r="G177" i="13"/>
  <c r="G175" i="13"/>
  <c r="G172" i="13"/>
  <c r="G164" i="13"/>
  <c r="G162" i="13"/>
  <c r="G159" i="13"/>
  <c r="G154" i="13"/>
  <c r="G145" i="13"/>
  <c r="G144" i="13" s="1"/>
  <c r="G142" i="13"/>
  <c r="G141" i="13" s="1"/>
  <c r="G136" i="13"/>
  <c r="G133" i="13"/>
  <c r="G124" i="13"/>
  <c r="G122" i="13"/>
  <c r="G112" i="13"/>
  <c r="G105" i="13"/>
  <c r="G101" i="13"/>
  <c r="G97" i="13"/>
  <c r="G95" i="13"/>
  <c r="G92" i="13"/>
  <c r="G84" i="13"/>
  <c r="G82" i="13"/>
  <c r="G79" i="13"/>
  <c r="G74" i="13"/>
  <c r="G69" i="13"/>
  <c r="G68" i="13" s="1"/>
  <c r="G66" i="13"/>
  <c r="G65" i="13" s="1"/>
  <c r="G60" i="13"/>
  <c r="G57" i="13"/>
  <c r="G48" i="13"/>
  <c r="G46" i="13"/>
  <c r="G36" i="13"/>
  <c r="G29" i="13"/>
  <c r="G25" i="13"/>
  <c r="G21" i="13"/>
  <c r="G19" i="13"/>
  <c r="G16" i="13"/>
  <c r="G305" i="13" l="1"/>
  <c r="H6" i="5"/>
  <c r="G6" i="5"/>
  <c r="H19" i="5"/>
  <c r="E9" i="11"/>
  <c r="G19" i="5"/>
  <c r="D9" i="11"/>
  <c r="F9" i="11"/>
  <c r="G73" i="13"/>
  <c r="G288" i="13"/>
  <c r="G256" i="13"/>
  <c r="G313" i="13"/>
  <c r="G81" i="13"/>
  <c r="G72" i="13" s="1"/>
  <c r="G212" i="13"/>
  <c r="G24" i="13"/>
  <c r="G161" i="13"/>
  <c r="G100" i="13"/>
  <c r="G132" i="13"/>
  <c r="G91" i="13"/>
  <c r="G180" i="13"/>
  <c r="G237" i="13"/>
  <c r="G15" i="13"/>
  <c r="G153" i="13"/>
  <c r="G247" i="13"/>
  <c r="G56" i="13"/>
  <c r="G171" i="13"/>
  <c r="G229" i="13"/>
  <c r="G304" i="13" l="1"/>
  <c r="G90" i="13"/>
  <c r="G246" i="13"/>
  <c r="G228" i="13"/>
  <c r="G152" i="13"/>
  <c r="G14" i="13"/>
  <c r="G170" i="13"/>
  <c r="G9" i="13" l="1"/>
  <c r="I316" i="13"/>
  <c r="H316" i="13"/>
  <c r="I314" i="13"/>
  <c r="H314" i="13"/>
  <c r="I311" i="13"/>
  <c r="H311" i="13"/>
  <c r="I306" i="13"/>
  <c r="H306" i="13"/>
  <c r="I301" i="13"/>
  <c r="I300" i="13" s="1"/>
  <c r="H301" i="13"/>
  <c r="H300" i="13" s="1"/>
  <c r="I298" i="13"/>
  <c r="I297" i="13" s="1"/>
  <c r="H298" i="13"/>
  <c r="H297" i="13" s="1"/>
  <c r="I292" i="13"/>
  <c r="H292" i="13"/>
  <c r="I289" i="13"/>
  <c r="H289" i="13"/>
  <c r="I280" i="13"/>
  <c r="H280" i="13"/>
  <c r="I278" i="13"/>
  <c r="H278" i="13"/>
  <c r="I268" i="13"/>
  <c r="H268" i="13"/>
  <c r="I261" i="13"/>
  <c r="H261" i="13"/>
  <c r="I257" i="13"/>
  <c r="H257" i="13"/>
  <c r="I253" i="13"/>
  <c r="H253" i="13"/>
  <c r="I251" i="13"/>
  <c r="H251" i="13"/>
  <c r="J249" i="13"/>
  <c r="I248" i="13"/>
  <c r="H248" i="13"/>
  <c r="I240" i="13"/>
  <c r="H240" i="13"/>
  <c r="I238" i="13"/>
  <c r="H238" i="13"/>
  <c r="I235" i="13"/>
  <c r="H235" i="13"/>
  <c r="I230" i="13"/>
  <c r="H230" i="13"/>
  <c r="I225" i="13"/>
  <c r="I224" i="13" s="1"/>
  <c r="H225" i="13"/>
  <c r="H224" i="13" s="1"/>
  <c r="I222" i="13"/>
  <c r="I221" i="13" s="1"/>
  <c r="H222" i="13"/>
  <c r="H221" i="13" s="1"/>
  <c r="I216" i="13"/>
  <c r="H216" i="13"/>
  <c r="I213" i="13"/>
  <c r="H213" i="13"/>
  <c r="I204" i="13"/>
  <c r="H204" i="13"/>
  <c r="I202" i="13"/>
  <c r="H202" i="13"/>
  <c r="I192" i="13"/>
  <c r="H192" i="13"/>
  <c r="J187" i="13"/>
  <c r="I185" i="13"/>
  <c r="H185" i="13"/>
  <c r="I181" i="13"/>
  <c r="H181" i="13"/>
  <c r="I177" i="13"/>
  <c r="H177" i="13"/>
  <c r="I175" i="13"/>
  <c r="H175" i="13"/>
  <c r="I172" i="13"/>
  <c r="H172" i="13"/>
  <c r="I164" i="13"/>
  <c r="H164" i="13"/>
  <c r="I162" i="13"/>
  <c r="H162" i="13"/>
  <c r="I159" i="13"/>
  <c r="H159" i="13"/>
  <c r="I154" i="13"/>
  <c r="H154" i="13"/>
  <c r="I145" i="13"/>
  <c r="I144" i="13" s="1"/>
  <c r="H145" i="13"/>
  <c r="H144" i="13" s="1"/>
  <c r="I142" i="13"/>
  <c r="I141" i="13" s="1"/>
  <c r="H142" i="13"/>
  <c r="H141" i="13" s="1"/>
  <c r="I136" i="13"/>
  <c r="H136" i="13"/>
  <c r="I133" i="13"/>
  <c r="H133" i="13"/>
  <c r="I124" i="13"/>
  <c r="H124" i="13"/>
  <c r="I122" i="13"/>
  <c r="H122" i="13"/>
  <c r="J114" i="13"/>
  <c r="I112" i="13"/>
  <c r="H112" i="13"/>
  <c r="J108" i="13"/>
  <c r="J107" i="13"/>
  <c r="I105" i="13"/>
  <c r="H105" i="13"/>
  <c r="I101" i="13"/>
  <c r="H101" i="13"/>
  <c r="I97" i="13"/>
  <c r="H97" i="13"/>
  <c r="I95" i="13"/>
  <c r="H95" i="13"/>
  <c r="I92" i="13"/>
  <c r="H92" i="13"/>
  <c r="I84" i="13"/>
  <c r="H84" i="13"/>
  <c r="I82" i="13"/>
  <c r="H82" i="13"/>
  <c r="I79" i="13"/>
  <c r="H79" i="13"/>
  <c r="I74" i="13"/>
  <c r="H74" i="13"/>
  <c r="J71" i="13"/>
  <c r="J70" i="13"/>
  <c r="I69" i="13"/>
  <c r="H69" i="13"/>
  <c r="H68" i="13" s="1"/>
  <c r="I66" i="13"/>
  <c r="I65" i="13" s="1"/>
  <c r="H66" i="13"/>
  <c r="H65" i="13" s="1"/>
  <c r="J64" i="13"/>
  <c r="J63" i="13"/>
  <c r="J61" i="13"/>
  <c r="I60" i="13"/>
  <c r="H60" i="13"/>
  <c r="I57" i="13"/>
  <c r="H57" i="13"/>
  <c r="I48" i="13"/>
  <c r="H48" i="13"/>
  <c r="I46" i="13"/>
  <c r="H46" i="13"/>
  <c r="J45" i="13"/>
  <c r="J44" i="13"/>
  <c r="J42" i="13"/>
  <c r="J40" i="13"/>
  <c r="J39" i="13"/>
  <c r="J37" i="13"/>
  <c r="I36" i="13"/>
  <c r="H36" i="13"/>
  <c r="J35" i="13"/>
  <c r="J33" i="13"/>
  <c r="J32" i="13"/>
  <c r="J31" i="13"/>
  <c r="J30" i="13"/>
  <c r="I29" i="13"/>
  <c r="H29" i="13"/>
  <c r="J28" i="13"/>
  <c r="J27" i="13"/>
  <c r="J26" i="13"/>
  <c r="I25" i="13"/>
  <c r="H25" i="13"/>
  <c r="J22" i="13"/>
  <c r="I21" i="13"/>
  <c r="H21" i="13"/>
  <c r="J20" i="13"/>
  <c r="I19" i="13"/>
  <c r="H19" i="13"/>
  <c r="J18" i="13"/>
  <c r="J17" i="13"/>
  <c r="I16" i="13"/>
  <c r="H16" i="13"/>
  <c r="J19" i="13" l="1"/>
  <c r="J105" i="13"/>
  <c r="H15" i="13"/>
  <c r="J29" i="13"/>
  <c r="H73" i="13"/>
  <c r="H81" i="13"/>
  <c r="H91" i="13"/>
  <c r="H132" i="13"/>
  <c r="H153" i="13"/>
  <c r="J60" i="13"/>
  <c r="H237" i="13"/>
  <c r="I256" i="13"/>
  <c r="I305" i="13"/>
  <c r="I56" i="13"/>
  <c r="I132" i="13"/>
  <c r="I153" i="13"/>
  <c r="H229" i="13"/>
  <c r="H256" i="13"/>
  <c r="H288" i="13"/>
  <c r="I180" i="13"/>
  <c r="H24" i="13"/>
  <c r="I81" i="13"/>
  <c r="J248" i="13"/>
  <c r="H305" i="13"/>
  <c r="H313" i="13"/>
  <c r="H180" i="13"/>
  <c r="J48" i="13"/>
  <c r="I91" i="13"/>
  <c r="I171" i="13"/>
  <c r="H212" i="13"/>
  <c r="I237" i="13"/>
  <c r="J21" i="13"/>
  <c r="J36" i="13"/>
  <c r="H56" i="13"/>
  <c r="I288" i="13"/>
  <c r="J25" i="13"/>
  <c r="J185" i="13"/>
  <c r="J69" i="13"/>
  <c r="I73" i="13"/>
  <c r="H100" i="13"/>
  <c r="H161" i="13"/>
  <c r="I212" i="13"/>
  <c r="I229" i="13"/>
  <c r="I313" i="13"/>
  <c r="J16" i="13"/>
  <c r="I100" i="13"/>
  <c r="J112" i="13"/>
  <c r="I161" i="13"/>
  <c r="I152" i="13" s="1"/>
  <c r="H171" i="13"/>
  <c r="H247" i="13"/>
  <c r="I68" i="13"/>
  <c r="J68" i="13" s="1"/>
  <c r="I15" i="13"/>
  <c r="I24" i="13"/>
  <c r="I247" i="13"/>
  <c r="I90" i="13" l="1"/>
  <c r="I228" i="13"/>
  <c r="H72" i="13"/>
  <c r="J100" i="13"/>
  <c r="H170" i="13"/>
  <c r="H152" i="13"/>
  <c r="J180" i="13"/>
  <c r="H246" i="13"/>
  <c r="I304" i="13"/>
  <c r="H90" i="13"/>
  <c r="J90" i="13" s="1"/>
  <c r="H304" i="13"/>
  <c r="H228" i="13"/>
  <c r="J24" i="13"/>
  <c r="H14" i="13"/>
  <c r="J56" i="13"/>
  <c r="I72" i="13"/>
  <c r="I170" i="13"/>
  <c r="J15" i="13"/>
  <c r="I14" i="13"/>
  <c r="J247" i="13"/>
  <c r="I246" i="13"/>
  <c r="H9" i="13" l="1"/>
  <c r="J246" i="13"/>
  <c r="J170" i="13"/>
  <c r="J14" i="13"/>
  <c r="J9" i="13" l="1"/>
  <c r="H9" i="8"/>
  <c r="G9" i="8"/>
  <c r="C8" i="8"/>
  <c r="C7" i="8" s="1"/>
  <c r="C6" i="8" s="1"/>
  <c r="D6" i="8"/>
  <c r="H8" i="8"/>
  <c r="H7" i="8"/>
  <c r="E6" i="8"/>
  <c r="E103" i="11"/>
  <c r="E101" i="11"/>
  <c r="E98" i="11"/>
  <c r="E93" i="11"/>
  <c r="E88" i="11"/>
  <c r="E87" i="11" s="1"/>
  <c r="E85" i="11"/>
  <c r="E83" i="11"/>
  <c r="E82" i="11" s="1"/>
  <c r="E77" i="11"/>
  <c r="E74" i="11"/>
  <c r="E65" i="11"/>
  <c r="E63" i="11"/>
  <c r="E53" i="11"/>
  <c r="E46" i="11"/>
  <c r="E42" i="11"/>
  <c r="E38" i="11"/>
  <c r="E36" i="11"/>
  <c r="E33" i="11"/>
  <c r="G15" i="11"/>
  <c r="G14" i="11" s="1"/>
  <c r="H16" i="11"/>
  <c r="I16" i="11"/>
  <c r="G18" i="11"/>
  <c r="G17" i="11" s="1"/>
  <c r="H19" i="11"/>
  <c r="I19" i="11"/>
  <c r="H20" i="11"/>
  <c r="I20" i="11"/>
  <c r="G24" i="11"/>
  <c r="G23" i="11" s="1"/>
  <c r="H25" i="11"/>
  <c r="I25" i="11"/>
  <c r="I26" i="11"/>
  <c r="D27" i="11"/>
  <c r="F33" i="11"/>
  <c r="G33" i="11"/>
  <c r="H34" i="11"/>
  <c r="I34" i="11"/>
  <c r="H35" i="11"/>
  <c r="I35" i="11"/>
  <c r="F36" i="11"/>
  <c r="G36" i="11"/>
  <c r="H37" i="11"/>
  <c r="I37" i="11"/>
  <c r="F38" i="11"/>
  <c r="G38" i="11"/>
  <c r="H39" i="11"/>
  <c r="I39" i="11"/>
  <c r="D40" i="11"/>
  <c r="D38" i="11" s="1"/>
  <c r="D32" i="11" s="1"/>
  <c r="F42" i="11"/>
  <c r="G42" i="11"/>
  <c r="H43" i="11"/>
  <c r="I43" i="11"/>
  <c r="H44" i="11"/>
  <c r="I44" i="11"/>
  <c r="H45" i="11"/>
  <c r="I45" i="11"/>
  <c r="F46" i="11"/>
  <c r="G46" i="11"/>
  <c r="H47" i="11"/>
  <c r="I47" i="11"/>
  <c r="H48" i="11"/>
  <c r="I48" i="11"/>
  <c r="H49" i="11"/>
  <c r="I49" i="11"/>
  <c r="H50" i="11"/>
  <c r="I50" i="11"/>
  <c r="H51" i="11"/>
  <c r="I51" i="11"/>
  <c r="I52" i="11"/>
  <c r="F53" i="11"/>
  <c r="G53" i="11"/>
  <c r="H54" i="11"/>
  <c r="I54" i="11"/>
  <c r="H55" i="11"/>
  <c r="I55" i="11"/>
  <c r="H56" i="11"/>
  <c r="I56" i="11"/>
  <c r="H57" i="11"/>
  <c r="I57" i="11"/>
  <c r="H59" i="11"/>
  <c r="I59" i="11"/>
  <c r="I60" i="11"/>
  <c r="H61" i="11"/>
  <c r="I61" i="11"/>
  <c r="H62" i="11"/>
  <c r="I62" i="11"/>
  <c r="D63" i="11"/>
  <c r="F63" i="11"/>
  <c r="G63" i="11"/>
  <c r="D64" i="11"/>
  <c r="F65" i="11"/>
  <c r="G65" i="11"/>
  <c r="I66" i="11"/>
  <c r="H67" i="11"/>
  <c r="I67" i="11"/>
  <c r="H72" i="11"/>
  <c r="I72" i="11"/>
  <c r="F74" i="11"/>
  <c r="G74" i="11"/>
  <c r="D75" i="11"/>
  <c r="D76" i="11"/>
  <c r="F77" i="11"/>
  <c r="G77" i="11"/>
  <c r="H78" i="11"/>
  <c r="I78" i="11"/>
  <c r="H81" i="11"/>
  <c r="I81" i="11"/>
  <c r="F83" i="11"/>
  <c r="F82" i="11" s="1"/>
  <c r="G83" i="11"/>
  <c r="G82" i="11" s="1"/>
  <c r="D83" i="11"/>
  <c r="D82" i="11" s="1"/>
  <c r="F85" i="11"/>
  <c r="G85" i="11"/>
  <c r="F88" i="11"/>
  <c r="F87" i="11" s="1"/>
  <c r="G88" i="11"/>
  <c r="I89" i="11"/>
  <c r="D93" i="11"/>
  <c r="F93" i="11"/>
  <c r="G93" i="11"/>
  <c r="D94" i="11"/>
  <c r="D95" i="11"/>
  <c r="D96" i="11"/>
  <c r="D97" i="11"/>
  <c r="D98" i="11"/>
  <c r="F98" i="11"/>
  <c r="G98" i="11"/>
  <c r="D99" i="11"/>
  <c r="F101" i="11"/>
  <c r="G101" i="11"/>
  <c r="D103" i="11"/>
  <c r="D100" i="11" s="1"/>
  <c r="F103" i="11"/>
  <c r="G103" i="11"/>
  <c r="D104" i="11"/>
  <c r="D92" i="11" l="1"/>
  <c r="I38" i="11"/>
  <c r="I36" i="11"/>
  <c r="G100" i="11"/>
  <c r="G92" i="11" s="1"/>
  <c r="G91" i="11" s="1"/>
  <c r="I65" i="11"/>
  <c r="I46" i="11"/>
  <c r="D77" i="11"/>
  <c r="H77" i="11" s="1"/>
  <c r="D74" i="11"/>
  <c r="D65" i="11"/>
  <c r="H65" i="11" s="1"/>
  <c r="G8" i="8"/>
  <c r="H53" i="11"/>
  <c r="H46" i="11"/>
  <c r="F41" i="11"/>
  <c r="H38" i="11"/>
  <c r="E73" i="11"/>
  <c r="G7" i="8"/>
  <c r="F6" i="8"/>
  <c r="F73" i="11"/>
  <c r="F100" i="11"/>
  <c r="F92" i="11" s="1"/>
  <c r="F91" i="11" s="1"/>
  <c r="I77" i="11"/>
  <c r="G73" i="11"/>
  <c r="I53" i="11"/>
  <c r="G32" i="11"/>
  <c r="H32" i="11" s="1"/>
  <c r="F32" i="11"/>
  <c r="H33" i="11"/>
  <c r="H24" i="11"/>
  <c r="H18" i="11"/>
  <c r="H15" i="11"/>
  <c r="E100" i="11"/>
  <c r="E92" i="11" s="1"/>
  <c r="I42" i="11"/>
  <c r="H36" i="11"/>
  <c r="I15" i="11"/>
  <c r="E32" i="11"/>
  <c r="E41" i="11"/>
  <c r="H88" i="11"/>
  <c r="I17" i="11"/>
  <c r="H17" i="11"/>
  <c r="I23" i="11"/>
  <c r="H23" i="11"/>
  <c r="H14" i="11"/>
  <c r="I14" i="11"/>
  <c r="G87" i="11"/>
  <c r="I88" i="11"/>
  <c r="H42" i="11"/>
  <c r="I33" i="11"/>
  <c r="I24" i="11"/>
  <c r="I18" i="11"/>
  <c r="G41" i="11"/>
  <c r="I73" i="11" l="1"/>
  <c r="D73" i="11"/>
  <c r="H73" i="11" s="1"/>
  <c r="D41" i="11"/>
  <c r="H41" i="11" s="1"/>
  <c r="G31" i="11"/>
  <c r="G6" i="8"/>
  <c r="H6" i="8"/>
  <c r="E91" i="11"/>
  <c r="I32" i="11"/>
  <c r="F31" i="11"/>
  <c r="E31" i="11"/>
  <c r="H87" i="11"/>
  <c r="I87" i="11"/>
  <c r="I9" i="11"/>
  <c r="H9" i="11"/>
  <c r="I41" i="11"/>
  <c r="D31" i="11" l="1"/>
  <c r="H31" i="11" s="1"/>
  <c r="I31" i="11"/>
  <c r="L24" i="1" l="1"/>
  <c r="L15" i="1"/>
  <c r="L13" i="1"/>
  <c r="L12" i="1"/>
  <c r="K12" i="1"/>
  <c r="K15" i="1"/>
  <c r="L10" i="1"/>
  <c r="J16" i="1"/>
  <c r="I16" i="1"/>
  <c r="I27" i="1" s="1"/>
  <c r="H16" i="1"/>
  <c r="H27" i="1" s="1"/>
  <c r="G16" i="1"/>
  <c r="G27" i="1" s="1"/>
  <c r="K16" i="1" l="1"/>
  <c r="J27" i="1"/>
  <c r="K27" i="1" s="1"/>
  <c r="K13" i="1"/>
  <c r="K10" i="1" l="1"/>
</calcChain>
</file>

<file path=xl/sharedStrings.xml><?xml version="1.0" encoding="utf-8"?>
<sst xmlns="http://schemas.openxmlformats.org/spreadsheetml/2006/main" count="1016" uniqueCount="245">
  <si>
    <t>PRIHODI UKUPNO</t>
  </si>
  <si>
    <t>RASHODI UKUPNO</t>
  </si>
  <si>
    <t>RAZLIKA - VIŠAK / MANJAK</t>
  </si>
  <si>
    <t>Rashodi za zaposlene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</si>
  <si>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</si>
  <si>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</si>
  <si>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</si>
  <si>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</si>
  <si>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</si>
  <si>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</si>
  <si>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</si>
  <si>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</si>
  <si>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</si>
  <si>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</si>
  <si>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</si>
  <si>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</si>
  <si>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</si>
  <si>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</si>
  <si>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</si>
  <si>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</si>
  <si>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</si>
  <si>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</si>
  <si>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</si>
  <si>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 xml:space="preserve">OSTVARENJE/ IZVRŠENJE 
1.-6.2022. </t>
  </si>
  <si>
    <t xml:space="preserve">OSTVARENJE/ IZVRŠENJE 
1.-6.2023. 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</si>
  <si>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</si>
  <si>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</si>
  <si>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</si>
  <si>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</si>
  <si>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</si>
  <si>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</si>
  <si>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</si>
  <si>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za redovan rad</t>
  </si>
  <si>
    <t>Naknade troškova zaposlenima</t>
  </si>
  <si>
    <t>Službena putovanja</t>
  </si>
  <si>
    <t>6=5/2*100</t>
  </si>
  <si>
    <t>7=5/4*100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</si>
  <si>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</si>
  <si>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</si>
  <si>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</si>
  <si>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</si>
  <si>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</si>
  <si>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</si>
  <si>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</si>
  <si>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</si>
  <si>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</si>
  <si>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</si>
  <si>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</si>
  <si>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</si>
  <si>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</si>
  <si>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TEKUĆI PLAN 2023.*</t>
  </si>
  <si>
    <t>INDEKS**</t>
  </si>
  <si>
    <t>RAZLIKA PRIMITAKA I IZDATAKA</t>
  </si>
  <si>
    <t>IZVORNI PLAN ILI REBALANS 2023.*</t>
  </si>
  <si>
    <t>SAŽETAK  RAČUNA PRIHODA I RASHODA I RAČUNA FINANCIRANJA</t>
  </si>
  <si>
    <t xml:space="preserve"> RAČUN FINANCIRANJA</t>
  </si>
  <si>
    <t xml:space="preserve">OSTVARENJE/IZVRŠENJE 
1.-6.2022. </t>
  </si>
  <si>
    <t xml:space="preserve">OSTVARENJE/IZVRŠENJE 
1.-6.2023.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</si>
  <si>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</si>
  <si>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</si>
  <si>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</si>
  <si>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</si>
  <si>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</si>
  <si>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Dodatna ulaganja za ostalu nefinancijsku imovinu</t>
  </si>
  <si>
    <t>Dodatna ulaganja na građevinskim objektima</t>
  </si>
  <si>
    <t>Rashodi za dodatna ulaganja na nefinancijskoj imovini</t>
  </si>
  <si>
    <t>Ulaganja u računalne programe</t>
  </si>
  <si>
    <t>Nematerijalna proizvedena imovina</t>
  </si>
  <si>
    <t>Instrumenti, uređaji i strojevi</t>
  </si>
  <si>
    <t>Oprema za održavanje i zaštitu</t>
  </si>
  <si>
    <t>Komunikacijska oprema</t>
  </si>
  <si>
    <t>4222</t>
  </si>
  <si>
    <t>Uredska oprema i namještaj</t>
  </si>
  <si>
    <t>4221</t>
  </si>
  <si>
    <t>Postrojenja i oprema</t>
  </si>
  <si>
    <t>Rashodi za nabavu proizvedene dugotrajne imovine</t>
  </si>
  <si>
    <t>RASHODI ZA NABAVU NEFINANCIJSKE IMOVINE</t>
  </si>
  <si>
    <t xml:space="preserve">Ostale naknade u naravi </t>
  </si>
  <si>
    <t>Naknade građanima u novcu (džeparci korisnika)</t>
  </si>
  <si>
    <t xml:space="preserve">Naknade građanima </t>
  </si>
  <si>
    <t>Ostali rashodi</t>
  </si>
  <si>
    <t>Tekući prijenosi između korisnika istog proračuna</t>
  </si>
  <si>
    <t>Tekući prijenosi između pror. kor. istog  proračuna</t>
  </si>
  <si>
    <t>Tekuće pomoći unutar općeg proračuna</t>
  </si>
  <si>
    <t>Pomoći unutar općeg proračuna</t>
  </si>
  <si>
    <t>Pomoći dane u inozemstvo i unutar općeg proračuna</t>
  </si>
  <si>
    <t>Ostali nespomenuti financijski rashodi</t>
  </si>
  <si>
    <t>3434</t>
  </si>
  <si>
    <t>Zatezne kamate</t>
  </si>
  <si>
    <t>3433</t>
  </si>
  <si>
    <t>Negativne tečajne ralike i razlike zbog primjene valutne klauzule</t>
  </si>
  <si>
    <t>343</t>
  </si>
  <si>
    <t>Bankarske usluge i usluge platnog prometa</t>
  </si>
  <si>
    <t>3431</t>
  </si>
  <si>
    <t>Ostali financijski rashodi</t>
  </si>
  <si>
    <t>Kamate za odobrene, a nerealizirane kredite i zajmove</t>
  </si>
  <si>
    <t>Kamate za primljene kredite i zajmove od kreditnih i ostalih financ.institucija izvan javnog sektora</t>
  </si>
  <si>
    <t>3423</t>
  </si>
  <si>
    <t>342</t>
  </si>
  <si>
    <t>Kamate za primljene kredite i zajmove</t>
  </si>
  <si>
    <t>Financijski rashodi</t>
  </si>
  <si>
    <t>Ostali nespomenuti rashodi poslovanja</t>
  </si>
  <si>
    <t>3299</t>
  </si>
  <si>
    <t>Troškovi sudskih postupaka</t>
  </si>
  <si>
    <t>Pristojbe i naknade</t>
  </si>
  <si>
    <t>Članarine i norme</t>
  </si>
  <si>
    <t>3294</t>
  </si>
  <si>
    <t>Reprezentacija</t>
  </si>
  <si>
    <t>3293</t>
  </si>
  <si>
    <t>Premije osiguranja</t>
  </si>
  <si>
    <t>3292</t>
  </si>
  <si>
    <t>Naknade za rad predstavničkih i izvršnih tijela, povjerenstava i sl.</t>
  </si>
  <si>
    <t>3291</t>
  </si>
  <si>
    <t>329</t>
  </si>
  <si>
    <t>Naknade troškova osobama izvan radnog odnosa</t>
  </si>
  <si>
    <t>Ostale usluge</t>
  </si>
  <si>
    <t>3239</t>
  </si>
  <si>
    <t>Računalne usluge</t>
  </si>
  <si>
    <t>Intelektualne i osobne usluge</t>
  </si>
  <si>
    <t>3237</t>
  </si>
  <si>
    <t>Zdravstvene i veterinarske usluge</t>
  </si>
  <si>
    <t>Zakupnine i najamnine</t>
  </si>
  <si>
    <t>3235</t>
  </si>
  <si>
    <t>Komunalne usluge</t>
  </si>
  <si>
    <t>3234</t>
  </si>
  <si>
    <t>Usluge promidžbe i informiranja</t>
  </si>
  <si>
    <t>3233</t>
  </si>
  <si>
    <t>Usluge tekućeg i investicijskog održavanja</t>
  </si>
  <si>
    <t>3232</t>
  </si>
  <si>
    <t>Usluge telefona, pošte i prijevoza</t>
  </si>
  <si>
    <t>3231</t>
  </si>
  <si>
    <t>Rashodi za usluge</t>
  </si>
  <si>
    <t>323</t>
  </si>
  <si>
    <t>Službena, radna i zaštitna odjeća i obuća</t>
  </si>
  <si>
    <t>Sitni inventar i auto gume</t>
  </si>
  <si>
    <t>3225</t>
  </si>
  <si>
    <t>Materijal i dijelovi za tekuće i investicijsko održavanje</t>
  </si>
  <si>
    <t>Energija</t>
  </si>
  <si>
    <t>3223</t>
  </si>
  <si>
    <t>Materijal i sirovine</t>
  </si>
  <si>
    <t>Uredski materijal i ostali materijalni rashodi</t>
  </si>
  <si>
    <t>3221</t>
  </si>
  <si>
    <t>Rashodi za materijal i energiju</t>
  </si>
  <si>
    <t>322</t>
  </si>
  <si>
    <t>Stručno usavršavanje zaposlenika</t>
  </si>
  <si>
    <t>3213</t>
  </si>
  <si>
    <t>Naknade za prijevoz, za rad na terenu i odvojeni život</t>
  </si>
  <si>
    <t>3212</t>
  </si>
  <si>
    <t>3211</t>
  </si>
  <si>
    <t>321</t>
  </si>
  <si>
    <t>Doprinosi za obvezno osiguranje u slučaju nezaposlenosti</t>
  </si>
  <si>
    <t>3133</t>
  </si>
  <si>
    <t>Doprinosi za obvezno zdravstveno osiguranje</t>
  </si>
  <si>
    <t>3132</t>
  </si>
  <si>
    <t>Doprinosi na plaće</t>
  </si>
  <si>
    <t>Ostali rashodi za zaposlene</t>
  </si>
  <si>
    <t>3121</t>
  </si>
  <si>
    <t>Plaće za posebne uvjete rada</t>
  </si>
  <si>
    <t>3111</t>
  </si>
  <si>
    <t>Plaće</t>
  </si>
  <si>
    <t>RASHODI POSLOVANJA</t>
  </si>
  <si>
    <t>Odnos viška prihoda</t>
  </si>
  <si>
    <t>Odnos</t>
  </si>
  <si>
    <t>Donos</t>
  </si>
  <si>
    <t>Prihodi za financiranje rashoda poslovanja</t>
  </si>
  <si>
    <t>Prihodi iz proračuna</t>
  </si>
  <si>
    <t>Prihodi od pruženih usluga</t>
  </si>
  <si>
    <t>Prihodi od prodaje proizvoda i usluga</t>
  </si>
  <si>
    <t>Prihodi koje proračunski korisnici ost. na tržištu</t>
  </si>
  <si>
    <t>Ostali prihodi</t>
  </si>
  <si>
    <t xml:space="preserve">Ostali nespomenuti prihodi </t>
  </si>
  <si>
    <t>6526</t>
  </si>
  <si>
    <t>Prihodi po posebnim propisima</t>
  </si>
  <si>
    <t>652</t>
  </si>
  <si>
    <t>Prihodi od upravnih i administrativnih pristojbi, pristojbi po posebnim propisima i naknada</t>
  </si>
  <si>
    <t>PRIHODI POSLOVANJA</t>
  </si>
  <si>
    <t>BROJČANA OZNAKA I NAZIV RAČUNA PRIHODA I RAHODA</t>
  </si>
  <si>
    <t>Odjeljak</t>
  </si>
  <si>
    <t>Razred skupina podskupina</t>
  </si>
  <si>
    <r>
      <t xml:space="preserve">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 A. RAČUN PRIHODA I RASHODA</t>
    </r>
  </si>
  <si>
    <r>
      <t xml:space="preserve">                                  </t>
    </r>
    <r>
      <rPr>
        <b/>
        <sz val="12"/>
        <color theme="1"/>
        <rFont val="Times New Roman"/>
        <family val="1"/>
        <charset val="238"/>
      </rPr>
      <t xml:space="preserve">                     IZVJEŠTAJ P PRIHODIMA I RASHODIMA PREMA EKONOMSKOJ KLASIFIKACIJI</t>
    </r>
  </si>
  <si>
    <t xml:space="preserve">                                                               I. OPĆI DIO</t>
  </si>
  <si>
    <t>Izvor financiranja</t>
  </si>
  <si>
    <t>1       11</t>
  </si>
  <si>
    <t>422</t>
  </si>
  <si>
    <t>4       43</t>
  </si>
  <si>
    <t>3       31</t>
  </si>
  <si>
    <t>5       52</t>
  </si>
  <si>
    <t>10 SOCIJALNA ZAŠTITA</t>
  </si>
  <si>
    <t>101Bolest i invaliditet</t>
  </si>
  <si>
    <t>1012 Invaliditet</t>
  </si>
  <si>
    <t>Razdjel: 086 Ministarstvo rada, mirovinskoga sustava, obitelji i socijalne politike</t>
  </si>
  <si>
    <t>UKUPNO PO IZVORIMA         (RASHODI I IZDACI)</t>
  </si>
  <si>
    <t>BROJČANA OZNAKA PRORAČUNSKOG KORINIKA: RKP 22283                         ŠIFRA USTANOVE:564</t>
  </si>
  <si>
    <t xml:space="preserve">NAZIV PRORAČUNSKOG KORISNIKA:          DOM ZA ODRASLE OSOBE BIDRUŽICA    </t>
  </si>
  <si>
    <t xml:space="preserve">BROJČANA OZNAKA I NAZIV </t>
  </si>
  <si>
    <t>BROJČANA OZNAKA PROGRAMA: 4002</t>
  </si>
  <si>
    <t>NAZIV PROGRAMA: Skrb za socijalno osjetljive skupine</t>
  </si>
  <si>
    <t>NAZIV AKTIVNOSTI:  Skrb o osobama s mentalnim oštećenjem</t>
  </si>
  <si>
    <t>NAZIV IZVORA FINANCIRANJA: OPĆI PRIHODI I PRIMICI</t>
  </si>
  <si>
    <t>BROJČANA OZNAKA GLAVE:  60</t>
  </si>
  <si>
    <t>NAZIV GLAVE: Socijalna skrb</t>
  </si>
  <si>
    <t>Izvještaj po izvorima financiranja, ekonomskoj klasifikaciji, programima i aktivnostima</t>
  </si>
  <si>
    <t>BROJČANA OZNAKA AKTIVNOSTI:                         A 734193</t>
  </si>
  <si>
    <t>NAZIV IZVORA FINANCIRANJA: PRIHODI ZA POSEBNE NAMJENE</t>
  </si>
  <si>
    <t>BROJČANA OZNAKA AKTIVNOSTI:                         A 791010</t>
  </si>
  <si>
    <t>NAZIV AKTIVNOSTI:  Skrb o osobama s mentalnim oštećenjem (ostali izvori)</t>
  </si>
  <si>
    <t>NAZIV IZVORA FINANCIRANJA: VLASTITI PRIHODI</t>
  </si>
  <si>
    <t>NAZIV IZVORA FINANCIRANJA: OSTALE POMOĆI</t>
  </si>
  <si>
    <t xml:space="preserve">                                           RAČUN PRIHODA I RASHODA</t>
  </si>
  <si>
    <t xml:space="preserve">Donos viška prihoda </t>
  </si>
  <si>
    <t>4 Prihodi za posebne namjene</t>
  </si>
  <si>
    <t>43 Ostali prihodi za posebne namjene</t>
  </si>
  <si>
    <t>5 Pomoći</t>
  </si>
  <si>
    <t>52 Ostale pomoći</t>
  </si>
  <si>
    <t>Pomoći od izvanproračunskih korisnika</t>
  </si>
  <si>
    <t xml:space="preserve">Tekuće pomoći od izvanproračunskih korisnika </t>
  </si>
  <si>
    <t xml:space="preserve">Kaptalni prijenosi između proračunskih korisnika </t>
  </si>
  <si>
    <r>
      <rPr>
        <b/>
        <sz val="12"/>
        <color theme="1"/>
        <rFont val="Calibri"/>
        <family val="2"/>
        <charset val="238"/>
        <scheme val="minor"/>
      </rPr>
      <t>NAPOMENA: NEMA           PROMETA</t>
    </r>
    <r>
      <rPr>
        <b/>
        <sz val="10"/>
        <color theme="1"/>
        <rFont val="Calibri"/>
        <family val="2"/>
        <charset val="238"/>
        <scheme val="minor"/>
      </rPr>
      <t>.</t>
    </r>
  </si>
  <si>
    <t>IZVRŠENJE FINANCIJSKOG PLANA PRORAČUNSKOG KORISNIKA DRŽAVNOG PRORAČUNA
ZA PRVO POLUGODIŠTE 2025. GODINE - DOM ZA ODRASLE OSOBE BIDRUŽICA</t>
  </si>
  <si>
    <t xml:space="preserve">OSTVARENJE/IZVRŠENJE 
1.-6.2025. </t>
  </si>
  <si>
    <t xml:space="preserve">OSTVARENJE/ IZVRŠENJE 
1.-6.2025. </t>
  </si>
  <si>
    <t>IZVORNI PLAN ILI REBALANS 2026.*</t>
  </si>
  <si>
    <t>TEKUĆI PLAN 2026.*</t>
  </si>
  <si>
    <t xml:space="preserve">OSTVARENJE/ IZVRŠENJE 
1.-6.2026. </t>
  </si>
  <si>
    <t>INDEKS IZVRŠENJE 2026/2025</t>
  </si>
  <si>
    <t>INDEKS IZVRŠENJE 1-6/PLAN 2026</t>
  </si>
  <si>
    <t xml:space="preserve">OSTVARENJE/IZVRŠENJE 
1.-6.2026. </t>
  </si>
  <si>
    <t>OSTAVRENJE/  IZVRŠENJE    01.-06.2025.</t>
  </si>
  <si>
    <t>IZVORNI PLAN 2026.</t>
  </si>
  <si>
    <t>TEKUĆI FINANCIJSKI PLAN 2026.</t>
  </si>
  <si>
    <t>OSTVARENJE/  IZVRŠENJE       01.-06.2026.</t>
  </si>
  <si>
    <t>OSTVARENJE/  IZVRŠENJE            01.-06.2026.</t>
  </si>
  <si>
    <t>Donacije od pravnih i fizičkih osoba izvan proračuna</t>
  </si>
  <si>
    <t>Tekuće donacije</t>
  </si>
  <si>
    <t>Doprinosi za obvezno osiguranje u slučaju nezaposl.</t>
  </si>
  <si>
    <t>581 Mehanizam za oporavak i otpornost</t>
  </si>
  <si>
    <t>6 Donacije</t>
  </si>
  <si>
    <t>61 Donacije</t>
  </si>
  <si>
    <t>5       581</t>
  </si>
  <si>
    <t>NAZIV IZVORA FINANCIRANJA: MEHANIZAM ZA OPORAVAK I OTPORNOST</t>
  </si>
  <si>
    <t>BROJČANA OZNAKA AKTIVNOSTI:                         K 790014</t>
  </si>
  <si>
    <t>NAZIV AKTIVNOSTI:  Sufinanciranje energetske obnove zgrada u sustavu socijalne skrbi</t>
  </si>
  <si>
    <t>6       61</t>
  </si>
  <si>
    <t>NAZIV IZVORA FINANCIRANJA: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</si>
</sst>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sz val="10"/>
      <color indexed="8"/>
      <name val="MS Sans Serif"/>
      <family val="2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name val="Geneva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0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17" fillId="4" borderId="6" applyNumberFormat="0" applyFont="0" applyAlignment="0" applyProtection="0"/>
    <xf numFmtId="0" fontId="33" fillId="5" borderId="0" applyNumberFormat="0" applyBorder="0" applyAlignment="0" applyProtection="0"/>
    <xf numFmtId="0" fontId="34" fillId="6" borderId="7" applyNumberFormat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</cellStyleXfs>
  <cellXfs count="187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" fontId="18" fillId="0" borderId="3" xfId="1" applyNumberFormat="1" applyFont="1" applyBorder="1" applyAlignment="1">
      <alignment horizontal="right"/>
    </xf>
    <xf numFmtId="4" fontId="18" fillId="0" borderId="3" xfId="1" applyNumberFormat="1" applyFont="1" applyBorder="1" applyAlignment="1">
      <alignment horizontal="right" wrapText="1"/>
    </xf>
    <xf numFmtId="4" fontId="19" fillId="3" borderId="3" xfId="0" applyNumberFormat="1" applyFont="1" applyFill="1" applyBorder="1" applyAlignment="1">
      <alignment vertical="center"/>
    </xf>
    <xf numFmtId="4" fontId="19" fillId="3" borderId="3" xfId="0" applyNumberFormat="1" applyFont="1" applyFill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  <xf numFmtId="3" fontId="18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vertical="center" wrapText="1"/>
    </xf>
    <xf numFmtId="4" fontId="18" fillId="3" borderId="3" xfId="0" quotePrefix="1" applyNumberFormat="1" applyFont="1" applyFill="1" applyBorder="1" applyAlignment="1">
      <alignment horizontal="right" wrapText="1"/>
    </xf>
    <xf numFmtId="4" fontId="18" fillId="0" borderId="3" xfId="0" applyNumberFormat="1" applyFont="1" applyBorder="1" applyAlignment="1">
      <alignment horizontal="right"/>
    </xf>
    <xf numFmtId="4" fontId="18" fillId="3" borderId="3" xfId="0" applyNumberFormat="1" applyFont="1" applyFill="1" applyBorder="1" applyAlignment="1">
      <alignment horizontal="right" vertical="center" wrapText="1"/>
    </xf>
    <xf numFmtId="4" fontId="18" fillId="3" borderId="3" xfId="0" applyNumberFormat="1" applyFont="1" applyFill="1" applyBorder="1" applyAlignment="1">
      <alignment horizontal="right"/>
    </xf>
    <xf numFmtId="2" fontId="18" fillId="3" borderId="3" xfId="0" applyNumberFormat="1" applyFont="1" applyFill="1" applyBorder="1"/>
    <xf numFmtId="2" fontId="18" fillId="0" borderId="3" xfId="0" applyNumberFormat="1" applyFont="1" applyBorder="1"/>
    <xf numFmtId="2" fontId="18" fillId="3" borderId="3" xfId="0" applyNumberFormat="1" applyFont="1" applyFill="1" applyBorder="1" applyAlignment="1">
      <alignment vertical="center" wrapText="1"/>
    </xf>
    <xf numFmtId="4" fontId="18" fillId="0" borderId="3" xfId="0" applyNumberFormat="1" applyFont="1" applyBorder="1" applyAlignment="1">
      <alignment horizontal="right" wrapText="1"/>
    </xf>
    <xf numFmtId="4" fontId="18" fillId="3" borderId="3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27" fillId="0" borderId="3" xfId="5" applyNumberFormat="1" applyFont="1" applyBorder="1" applyAlignment="1">
      <alignment horizontal="center" vertical="center" wrapText="1"/>
    </xf>
    <xf numFmtId="3" fontId="27" fillId="0" borderId="3" xfId="5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/>
    <xf numFmtId="0" fontId="22" fillId="3" borderId="3" xfId="0" applyFont="1" applyFill="1" applyBorder="1" applyAlignment="1">
      <alignment horizontal="center" vertical="center" wrapText="1"/>
    </xf>
    <xf numFmtId="4" fontId="22" fillId="3" borderId="3" xfId="5" applyNumberFormat="1" applyFont="1" applyFill="1" applyBorder="1" applyAlignment="1">
      <alignment horizontal="center" vertical="center" wrapText="1"/>
    </xf>
    <xf numFmtId="4" fontId="16" fillId="3" borderId="3" xfId="5" applyNumberFormat="1" applyFont="1" applyFill="1" applyBorder="1" applyAlignment="1">
      <alignment horizontal="center" vertical="center" wrapText="1"/>
    </xf>
    <xf numFmtId="4" fontId="16" fillId="3" borderId="1" xfId="5" applyNumberFormat="1" applyFont="1" applyFill="1" applyBorder="1" applyAlignment="1">
      <alignment horizontal="center" vertical="center" wrapText="1"/>
    </xf>
    <xf numFmtId="0" fontId="30" fillId="3" borderId="1" xfId="1" quotePrefix="1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/>
    </xf>
    <xf numFmtId="0" fontId="28" fillId="3" borderId="1" xfId="1" quotePrefix="1" applyFont="1" applyFill="1" applyBorder="1" applyAlignment="1">
      <alignment horizontal="center" vertical="center" wrapText="1"/>
    </xf>
    <xf numFmtId="3" fontId="27" fillId="3" borderId="3" xfId="5" applyNumberFormat="1" applyFont="1" applyFill="1" applyBorder="1" applyAlignment="1">
      <alignment horizontal="center" vertical="center" wrapText="1"/>
    </xf>
    <xf numFmtId="4" fontId="27" fillId="3" borderId="3" xfId="5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/>
    </xf>
    <xf numFmtId="0" fontId="23" fillId="0" borderId="3" xfId="4" applyFont="1" applyBorder="1" applyAlignment="1">
      <alignment horizontal="left" vertical="center" wrapText="1"/>
    </xf>
    <xf numFmtId="4" fontId="23" fillId="0" borderId="3" xfId="4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center" vertical="center"/>
    </xf>
    <xf numFmtId="0" fontId="24" fillId="0" borderId="3" xfId="3" applyFont="1" applyBorder="1" applyAlignment="1">
      <alignment horizontal="left" vertical="center" wrapText="1"/>
    </xf>
    <xf numFmtId="4" fontId="24" fillId="0" borderId="3" xfId="3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/>
    </xf>
    <xf numFmtId="0" fontId="23" fillId="0" borderId="3" xfId="3" applyFont="1" applyBorder="1" applyAlignment="1">
      <alignment horizontal="left" vertical="center" wrapText="1"/>
    </xf>
    <xf numFmtId="4" fontId="23" fillId="0" borderId="3" xfId="3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4" fillId="0" borderId="3" xfId="2" applyFont="1" applyBorder="1" applyAlignment="1">
      <alignment horizontal="left" vertical="center" wrapText="1"/>
    </xf>
    <xf numFmtId="2" fontId="24" fillId="0" borderId="3" xfId="2" applyNumberFormat="1" applyFont="1" applyBorder="1" applyAlignment="1">
      <alignment horizontal="right" vertical="center" wrapText="1"/>
    </xf>
    <xf numFmtId="4" fontId="24" fillId="0" borderId="3" xfId="2" applyNumberFormat="1" applyFont="1" applyBorder="1" applyAlignment="1">
      <alignment horizontal="right" vertical="center" wrapText="1"/>
    </xf>
    <xf numFmtId="0" fontId="23" fillId="0" borderId="3" xfId="2" applyFont="1" applyBorder="1" applyAlignment="1">
      <alignment horizontal="left" vertical="center" wrapText="1"/>
    </xf>
    <xf numFmtId="4" fontId="23" fillId="0" borderId="3" xfId="2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0" fontId="24" fillId="0" borderId="3" xfId="4" applyFont="1" applyBorder="1" applyAlignment="1">
      <alignment horizontal="left" vertical="center" wrapText="1"/>
    </xf>
    <xf numFmtId="4" fontId="24" fillId="0" borderId="3" xfId="4" applyNumberFormat="1" applyFont="1" applyBorder="1" applyAlignment="1">
      <alignment horizontal="right" vertical="center" wrapText="1"/>
    </xf>
    <xf numFmtId="0" fontId="25" fillId="0" borderId="3" xfId="4" applyFont="1" applyBorder="1" applyAlignment="1">
      <alignment horizontal="left" vertical="center" wrapText="1"/>
    </xf>
    <xf numFmtId="0" fontId="39" fillId="0" borderId="3" xfId="4" quotePrefix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3" borderId="3" xfId="0" applyFont="1" applyFill="1" applyBorder="1" applyAlignment="1">
      <alignment horizontal="center"/>
    </xf>
    <xf numFmtId="4" fontId="21" fillId="0" borderId="3" xfId="4" applyNumberFormat="1" applyFont="1" applyBorder="1" applyAlignment="1">
      <alignment horizontal="right" vertical="center" wrapText="1"/>
    </xf>
    <xf numFmtId="2" fontId="37" fillId="0" borderId="3" xfId="0" applyNumberFormat="1" applyFont="1" applyBorder="1"/>
    <xf numFmtId="0" fontId="40" fillId="0" borderId="0" xfId="0" applyFont="1" applyAlignment="1">
      <alignment horizontal="center" vertical="center"/>
    </xf>
    <xf numFmtId="0" fontId="32" fillId="0" borderId="5" xfId="0" applyFont="1" applyBorder="1"/>
    <xf numFmtId="4" fontId="22" fillId="0" borderId="3" xfId="5" applyNumberFormat="1" applyFont="1" applyBorder="1" applyAlignment="1">
      <alignment horizontal="center" vertical="center" wrapText="1"/>
    </xf>
    <xf numFmtId="0" fontId="28" fillId="0" borderId="1" xfId="1" quotePrefix="1" applyFont="1" applyBorder="1" applyAlignment="1">
      <alignment horizontal="center" vertical="center" wrapText="1"/>
    </xf>
    <xf numFmtId="4" fontId="42" fillId="3" borderId="3" xfId="5" applyNumberFormat="1" applyFont="1" applyFill="1" applyBorder="1" applyAlignment="1">
      <alignment horizontal="center" vertical="center" wrapText="1"/>
    </xf>
    <xf numFmtId="0" fontId="22" fillId="3" borderId="1" xfId="1" quotePrefix="1" applyFont="1" applyFill="1" applyBorder="1" applyAlignment="1">
      <alignment horizontal="center" vertical="center" wrapText="1"/>
    </xf>
    <xf numFmtId="4" fontId="42" fillId="3" borderId="1" xfId="5" applyNumberFormat="1" applyFont="1" applyFill="1" applyBorder="1" applyAlignment="1">
      <alignment horizontal="center" vertical="center" wrapText="1"/>
    </xf>
    <xf numFmtId="4" fontId="45" fillId="0" borderId="3" xfId="4" quotePrefix="1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8" fillId="0" borderId="0" xfId="0" applyFont="1" applyAlignment="1">
      <alignment horizontal="center" vertical="center" wrapText="1"/>
    </xf>
    <xf numFmtId="0" fontId="9" fillId="0" borderId="3" xfId="0" quotePrefix="1" applyFont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8" fillId="2" borderId="3" xfId="0" applyNumberFormat="1" applyFont="1" applyFill="1" applyBorder="1" applyAlignment="1">
      <alignment horizontal="right"/>
    </xf>
    <xf numFmtId="0" fontId="22" fillId="0" borderId="3" xfId="4" applyFont="1" applyBorder="1" applyAlignment="1">
      <alignment horizontal="left" vertical="center" wrapText="1"/>
    </xf>
    <xf numFmtId="0" fontId="21" fillId="0" borderId="3" xfId="4" applyFont="1" applyBorder="1" applyAlignment="1">
      <alignment horizontal="left" vertical="center" wrapText="1"/>
    </xf>
    <xf numFmtId="4" fontId="9" fillId="3" borderId="3" xfId="5" applyNumberFormat="1" applyFont="1" applyFill="1" applyBorder="1" applyAlignment="1">
      <alignment horizontal="center" vertical="center" wrapText="1"/>
    </xf>
    <xf numFmtId="2" fontId="0" fillId="0" borderId="3" xfId="0" applyNumberFormat="1" applyBorder="1"/>
    <xf numFmtId="2" fontId="1" fillId="0" borderId="3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43" fillId="0" borderId="1" xfId="0" applyFont="1" applyBorder="1" applyAlignment="1">
      <alignment vertical="center" wrapText="1"/>
    </xf>
    <xf numFmtId="0" fontId="44" fillId="0" borderId="4" xfId="0" applyFont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/>
    <xf numFmtId="0" fontId="0" fillId="0" borderId="0" xfId="0"/>
    <xf numFmtId="0" fontId="32" fillId="3" borderId="1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24" fillId="0" borderId="8" xfId="1" quotePrefix="1" applyFont="1" applyBorder="1" applyAlignment="1">
      <alignment horizontal="center" vertical="center" wrapText="1"/>
    </xf>
    <xf numFmtId="0" fontId="0" fillId="0" borderId="10" xfId="0" applyBorder="1"/>
    <xf numFmtId="0" fontId="0" fillId="0" borderId="9" xfId="0" applyBorder="1"/>
    <xf numFmtId="0" fontId="24" fillId="0" borderId="8" xfId="4" applyFont="1" applyBorder="1" applyAlignment="1">
      <alignment horizontal="left" vertical="center" wrapText="1"/>
    </xf>
    <xf numFmtId="0" fontId="32" fillId="0" borderId="8" xfId="0" applyFont="1" applyBorder="1"/>
    <xf numFmtId="0" fontId="32" fillId="0" borderId="10" xfId="0" applyFont="1" applyBorder="1"/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2" fillId="0" borderId="0" xfId="0" applyFont="1"/>
    <xf numFmtId="0" fontId="31" fillId="0" borderId="0" xfId="0" applyFont="1"/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4" fontId="1" fillId="0" borderId="3" xfId="0" applyNumberFormat="1" applyFont="1" applyBorder="1"/>
    <xf numFmtId="2" fontId="0" fillId="0" borderId="3" xfId="0" applyNumberFormat="1" applyFont="1" applyBorder="1"/>
    <xf numFmtId="4" fontId="21" fillId="2" borderId="0" xfId="5" applyNumberFormat="1" applyFont="1" applyFill="1" applyBorder="1" applyAlignment="1">
      <alignment horizontal="center" vertical="center" wrapText="1"/>
    </xf>
  </cellXfs>
  <cellStyles count="12">
    <cellStyle name="Bilješka 2" xfId="6" xr:uid="{00000000-0005-0000-0000-000000000000}"/>
    <cellStyle name="Dobro 2" xfId="7" xr:uid="{00000000-0005-0000-0000-000001000000}"/>
    <cellStyle name="Izlaz 2" xfId="8" xr:uid="{00000000-0005-0000-0000-000002000000}"/>
    <cellStyle name="Naslov 5" xfId="9" xr:uid="{00000000-0005-0000-0000-000003000000}"/>
    <cellStyle name="Normalno" xfId="0" builtinId="0"/>
    <cellStyle name="Normalno 2" xfId="10" xr:uid="{00000000-0005-0000-0000-000005000000}"/>
    <cellStyle name="Obično_1Prihodi-rashodi2004" xfId="5" xr:uid="{00000000-0005-0000-0000-000006000000}"/>
    <cellStyle name="Obično_bilanca" xfId="1" xr:uid="{00000000-0005-0000-0000-000007000000}"/>
    <cellStyle name="Obično_List4" xfId="3" xr:uid="{00000000-0005-0000-0000-000008000000}"/>
    <cellStyle name="Obično_List5" xfId="2" xr:uid="{00000000-0005-0000-0000-000009000000}"/>
    <cellStyle name="Obično_List7" xfId="4" xr:uid="{00000000-0005-0000-0000-00000A000000}"/>
    <cellStyle name="Tekst upozorenja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iodi&#269;ni%201-6-2023/Izvr&#353;enje/Izvr&#353;enje%202023/Izvje&#353;taj%20o%20izvr&#353;enju%20fin%20plana%201-6-2023.xlsx" TargetMode="External"/><Relationship Id="rId1" Type="http://schemas.openxmlformats.org/officeDocument/2006/relationships/externalLinkPath" Target="/Kopija%20dokumenata/My%20Documents/Periodi&#269;ni%201-6-2023/Izvr&#353;enje/Izvr&#353;enje%202023/Izvje&#353;taj%20o%20izvr&#353;enju%20fin%20plana%201-6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ći dio - sažetak"/>
      <sheetName val="Prihodi-rashodi ekonom. klasif."/>
      <sheetName val="Prihodi-rashodi IF"/>
      <sheetName val="Rashodi funkcijska klas."/>
      <sheetName val="Posebni dio"/>
      <sheetName val="Obrazloženje"/>
      <sheetName val="STRANA 2"/>
    </sheetNames>
    <sheetDataSet>
      <sheetData sheetId="0"/>
      <sheetData sheetId="1"/>
      <sheetData sheetId="2"/>
      <sheetData sheetId="3"/>
      <sheetData sheetId="4"/>
      <sheetData sheetId="5"/>
      <sheetData sheetId="6">
        <row r="18">
          <cell r="F18">
            <v>0</v>
          </cell>
        </row>
        <row r="31">
          <cell r="F31">
            <v>0</v>
          </cell>
        </row>
        <row r="54">
          <cell r="F54">
            <v>0</v>
          </cell>
        </row>
        <row r="55">
          <cell r="F55">
            <v>0</v>
          </cell>
        </row>
        <row r="66">
          <cell r="F66">
            <v>0</v>
          </cell>
        </row>
        <row r="67">
          <cell r="F67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0</v>
          </cell>
        </row>
        <row r="92">
          <cell r="F92">
            <v>0</v>
          </cell>
        </row>
        <row r="93">
          <cell r="F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5"/>
  <sheetViews>
    <sheetView topLeftCell="B4" zoomScaleNormal="100" workbookViewId="0">
      <selection activeCell="B31" sqref="B31:L31"/>
    </sheetView>
  </sheetViews>
  <sheetFormatPr defaultRowHeight="15"/>
  <cols>
    <col min="6" max="10" width="25.28515625" customWidth="1"/>
    <col min="11" max="12" width="15.7109375" customWidth="1"/>
    <col min="13" max="13" width="25.28515625" customWidth="1"/>
  </cols>
  <sheetData>
    <row r="1" spans="1:13" ht="42" customHeight="1">
      <c r="A1" s="68"/>
      <c r="B1" s="162" t="s">
        <v>219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29"/>
    </row>
    <row r="2" spans="1:13" ht="18" customHeight="1">
      <c r="A2" s="68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3"/>
    </row>
    <row r="3" spans="1:13" ht="15.75" customHeight="1">
      <c r="A3" s="68"/>
      <c r="B3" s="162" t="s">
        <v>8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28"/>
    </row>
    <row r="4" spans="1:13" ht="15.75">
      <c r="A4" s="68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4"/>
    </row>
    <row r="5" spans="1:13" ht="18" customHeight="1">
      <c r="A5" s="68"/>
      <c r="B5" s="162" t="s">
        <v>54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27"/>
    </row>
    <row r="6" spans="1:13" ht="18" customHeight="1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27"/>
    </row>
    <row r="7" spans="1:13" ht="18" customHeight="1">
      <c r="B7" s="152" t="s">
        <v>62</v>
      </c>
      <c r="C7" s="152"/>
      <c r="D7" s="152"/>
      <c r="E7" s="152"/>
      <c r="F7" s="152"/>
      <c r="G7" s="5"/>
      <c r="H7" s="6"/>
      <c r="I7" s="6"/>
      <c r="J7" s="6"/>
      <c r="K7" s="32"/>
      <c r="L7" s="32"/>
    </row>
    <row r="8" spans="1:13" ht="25.5">
      <c r="B8" s="155" t="s">
        <v>4</v>
      </c>
      <c r="C8" s="155"/>
      <c r="D8" s="155"/>
      <c r="E8" s="155"/>
      <c r="F8" s="155"/>
      <c r="G8" s="122" t="s">
        <v>220</v>
      </c>
      <c r="H8" s="122" t="s">
        <v>222</v>
      </c>
      <c r="I8" s="122" t="s">
        <v>223</v>
      </c>
      <c r="J8" s="30" t="s">
        <v>227</v>
      </c>
      <c r="K8" s="30" t="s">
        <v>25</v>
      </c>
      <c r="L8" s="30" t="s">
        <v>51</v>
      </c>
    </row>
    <row r="9" spans="1:13">
      <c r="B9" s="169">
        <v>1</v>
      </c>
      <c r="C9" s="169"/>
      <c r="D9" s="169"/>
      <c r="E9" s="169"/>
      <c r="F9" s="170"/>
      <c r="G9" s="36">
        <v>2</v>
      </c>
      <c r="H9" s="35">
        <v>3</v>
      </c>
      <c r="I9" s="35">
        <v>4</v>
      </c>
      <c r="J9" s="35">
        <v>5</v>
      </c>
      <c r="K9" s="35" t="s">
        <v>35</v>
      </c>
      <c r="L9" s="35" t="s">
        <v>36</v>
      </c>
    </row>
    <row r="10" spans="1:13" ht="15.75">
      <c r="B10" s="153" t="s">
        <v>27</v>
      </c>
      <c r="C10" s="154"/>
      <c r="D10" s="154"/>
      <c r="E10" s="154"/>
      <c r="F10" s="167"/>
      <c r="G10" s="47">
        <v>2208261.34</v>
      </c>
      <c r="H10" s="55">
        <v>5046598</v>
      </c>
      <c r="I10" s="55">
        <v>4926598</v>
      </c>
      <c r="J10" s="47">
        <v>4317799.21</v>
      </c>
      <c r="K10" s="55">
        <f>J10/G10*100</f>
        <v>195.52935749896344</v>
      </c>
      <c r="L10" s="55">
        <f>J10/I10*100</f>
        <v>87.642612813142051</v>
      </c>
    </row>
    <row r="11" spans="1:13" ht="15.75">
      <c r="B11" s="168" t="s">
        <v>26</v>
      </c>
      <c r="C11" s="167"/>
      <c r="D11" s="167"/>
      <c r="E11" s="167"/>
      <c r="F11" s="167"/>
      <c r="G11" s="183">
        <v>0</v>
      </c>
      <c r="H11" s="55"/>
      <c r="I11" s="19">
        <v>0</v>
      </c>
      <c r="J11" s="19">
        <v>0</v>
      </c>
      <c r="K11" s="52">
        <v>0</v>
      </c>
      <c r="L11" s="52">
        <v>0</v>
      </c>
    </row>
    <row r="12" spans="1:13" ht="15.75">
      <c r="B12" s="164" t="s">
        <v>0</v>
      </c>
      <c r="C12" s="165"/>
      <c r="D12" s="165"/>
      <c r="E12" s="165"/>
      <c r="F12" s="166"/>
      <c r="G12" s="49">
        <f>SUM(G10:G11)</f>
        <v>2208261.34</v>
      </c>
      <c r="H12" s="49">
        <f t="shared" ref="H12:J12" si="0">SUM(H10:H11)</f>
        <v>5046598</v>
      </c>
      <c r="I12" s="49">
        <f t="shared" si="0"/>
        <v>4926598</v>
      </c>
      <c r="J12" s="49">
        <f t="shared" si="0"/>
        <v>4317799.21</v>
      </c>
      <c r="K12" s="57">
        <f>J12/G12*100</f>
        <v>195.52935749896344</v>
      </c>
      <c r="L12" s="57">
        <f>J12/I12*100</f>
        <v>87.642612813142051</v>
      </c>
    </row>
    <row r="13" spans="1:13" ht="15.75">
      <c r="B13" s="173" t="s">
        <v>28</v>
      </c>
      <c r="C13" s="154"/>
      <c r="D13" s="154"/>
      <c r="E13" s="154"/>
      <c r="F13" s="154"/>
      <c r="G13" s="48">
        <v>2511509.14</v>
      </c>
      <c r="H13" s="55">
        <v>5046598</v>
      </c>
      <c r="I13" s="55">
        <v>4926598</v>
      </c>
      <c r="J13" s="48">
        <v>2172096.5499999998</v>
      </c>
      <c r="K13" s="61">
        <f>J13/G13*100</f>
        <v>86.485711535176804</v>
      </c>
      <c r="L13" s="61">
        <f>J13/I13*100</f>
        <v>44.089177765265198</v>
      </c>
    </row>
    <row r="14" spans="1:13" ht="15.75">
      <c r="B14" s="168" t="s">
        <v>29</v>
      </c>
      <c r="C14" s="167"/>
      <c r="D14" s="167"/>
      <c r="E14" s="167"/>
      <c r="F14" s="167"/>
      <c r="G14" s="55">
        <v>0</v>
      </c>
      <c r="H14" s="55"/>
      <c r="I14" s="19">
        <v>0</v>
      </c>
      <c r="J14" s="55">
        <v>2171394.21</v>
      </c>
      <c r="K14" s="61">
        <v>0</v>
      </c>
      <c r="L14" s="55">
        <v>0</v>
      </c>
    </row>
    <row r="15" spans="1:13" ht="15.75">
      <c r="B15" s="20" t="s">
        <v>1</v>
      </c>
      <c r="C15" s="21"/>
      <c r="D15" s="21"/>
      <c r="E15" s="21"/>
      <c r="F15" s="21"/>
      <c r="G15" s="49">
        <f>SUM(G13:G14)</f>
        <v>2511509.14</v>
      </c>
      <c r="H15" s="49">
        <f t="shared" ref="H15:J15" si="1">SUM(H13:H14)</f>
        <v>5046598</v>
      </c>
      <c r="I15" s="49">
        <f t="shared" si="1"/>
        <v>4926598</v>
      </c>
      <c r="J15" s="49">
        <f t="shared" si="1"/>
        <v>4343490.76</v>
      </c>
      <c r="K15" s="57">
        <f>J15/G15*100</f>
        <v>172.9434582109464</v>
      </c>
      <c r="L15" s="57">
        <f>J15/I15*100</f>
        <v>88.164099445499716</v>
      </c>
    </row>
    <row r="16" spans="1:13" ht="15.75">
      <c r="B16" s="172" t="s">
        <v>2</v>
      </c>
      <c r="C16" s="165"/>
      <c r="D16" s="165"/>
      <c r="E16" s="165"/>
      <c r="F16" s="165"/>
      <c r="G16" s="50">
        <f>G12-G15</f>
        <v>-303247.80000000028</v>
      </c>
      <c r="H16" s="50">
        <f>H12-H15</f>
        <v>0</v>
      </c>
      <c r="I16" s="50">
        <f>I12-I15</f>
        <v>0</v>
      </c>
      <c r="J16" s="50">
        <f>J12-J15</f>
        <v>-25691.549999999814</v>
      </c>
      <c r="K16" s="57">
        <f>J16/G16*100</f>
        <v>8.472130712902052</v>
      </c>
      <c r="L16" s="62">
        <v>0</v>
      </c>
    </row>
    <row r="17" spans="1:49" ht="18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>
      <c r="B18" s="152" t="s">
        <v>59</v>
      </c>
      <c r="C18" s="152"/>
      <c r="D18" s="152"/>
      <c r="E18" s="152"/>
      <c r="F18" s="152"/>
      <c r="G18" s="7"/>
      <c r="H18" s="7"/>
      <c r="I18" s="7"/>
      <c r="J18" s="7"/>
      <c r="K18" s="1"/>
      <c r="L18" s="1"/>
      <c r="M18" s="1"/>
    </row>
    <row r="19" spans="1:49" ht="25.5">
      <c r="B19" s="155" t="s">
        <v>4</v>
      </c>
      <c r="C19" s="155"/>
      <c r="D19" s="155"/>
      <c r="E19" s="155"/>
      <c r="F19" s="155"/>
      <c r="G19" s="30" t="s">
        <v>220</v>
      </c>
      <c r="H19" s="2" t="s">
        <v>222</v>
      </c>
      <c r="I19" s="2" t="s">
        <v>223</v>
      </c>
      <c r="J19" s="2" t="s">
        <v>227</v>
      </c>
      <c r="K19" s="2" t="s">
        <v>25</v>
      </c>
      <c r="L19" s="2" t="s">
        <v>51</v>
      </c>
    </row>
    <row r="20" spans="1:49">
      <c r="B20" s="156">
        <v>1</v>
      </c>
      <c r="C20" s="157"/>
      <c r="D20" s="157"/>
      <c r="E20" s="157"/>
      <c r="F20" s="157"/>
      <c r="G20" s="37">
        <v>2</v>
      </c>
      <c r="H20" s="35">
        <v>3</v>
      </c>
      <c r="I20" s="35">
        <v>4</v>
      </c>
      <c r="J20" s="35">
        <v>5</v>
      </c>
      <c r="K20" s="35" t="s">
        <v>35</v>
      </c>
      <c r="L20" s="35" t="s">
        <v>36</v>
      </c>
    </row>
    <row r="21" spans="1:49" ht="15.75" customHeight="1">
      <c r="B21" s="153" t="s">
        <v>30</v>
      </c>
      <c r="C21" s="158"/>
      <c r="D21" s="158"/>
      <c r="E21" s="158"/>
      <c r="F21" s="158"/>
      <c r="G21" s="51">
        <v>0</v>
      </c>
      <c r="H21" s="52">
        <v>0</v>
      </c>
      <c r="I21" s="52">
        <v>0</v>
      </c>
      <c r="J21" s="52">
        <v>0</v>
      </c>
      <c r="K21" s="59"/>
      <c r="L21" s="59"/>
    </row>
    <row r="22" spans="1:49" ht="15.75">
      <c r="B22" s="153" t="s">
        <v>31</v>
      </c>
      <c r="C22" s="154"/>
      <c r="D22" s="154"/>
      <c r="E22" s="154"/>
      <c r="F22" s="154"/>
      <c r="G22" s="53">
        <v>0</v>
      </c>
      <c r="H22" s="52">
        <v>0</v>
      </c>
      <c r="I22" s="52">
        <v>0</v>
      </c>
      <c r="J22" s="52">
        <v>0</v>
      </c>
      <c r="K22" s="59"/>
      <c r="L22" s="59"/>
    </row>
    <row r="23" spans="1:49" ht="15" customHeight="1">
      <c r="B23" s="159" t="s">
        <v>52</v>
      </c>
      <c r="C23" s="160"/>
      <c r="D23" s="160"/>
      <c r="E23" s="160"/>
      <c r="F23" s="161"/>
      <c r="G23" s="54"/>
      <c r="H23" s="54">
        <v>0</v>
      </c>
      <c r="I23" s="54">
        <v>0</v>
      </c>
      <c r="J23" s="54">
        <v>0</v>
      </c>
      <c r="K23" s="60">
        <v>0</v>
      </c>
      <c r="L23" s="60">
        <v>0</v>
      </c>
    </row>
    <row r="24" spans="1:49" s="39" customFormat="1" ht="15" customHeight="1">
      <c r="A24"/>
      <c r="B24" s="153" t="s">
        <v>14</v>
      </c>
      <c r="C24" s="154"/>
      <c r="D24" s="154"/>
      <c r="E24" s="154"/>
      <c r="F24" s="154"/>
      <c r="G24" s="55">
        <v>23594</v>
      </c>
      <c r="H24" s="55">
        <v>404</v>
      </c>
      <c r="I24" s="55">
        <v>404</v>
      </c>
      <c r="J24" s="55">
        <v>-248258.87</v>
      </c>
      <c r="K24" s="59">
        <v>0</v>
      </c>
      <c r="L24" s="59">
        <f>J24/I24*100</f>
        <v>-61450.215346534649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9" customFormat="1" ht="15" customHeight="1">
      <c r="A25"/>
      <c r="B25" s="153" t="s">
        <v>58</v>
      </c>
      <c r="C25" s="154"/>
      <c r="D25" s="154"/>
      <c r="E25" s="154"/>
      <c r="F25" s="154"/>
      <c r="G25" s="55">
        <v>0</v>
      </c>
      <c r="H25" s="55">
        <v>404</v>
      </c>
      <c r="I25" s="55">
        <v>404</v>
      </c>
      <c r="J25" s="55">
        <v>0</v>
      </c>
      <c r="K25" s="59">
        <v>0</v>
      </c>
      <c r="L25" s="59">
        <v>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6" customFormat="1" ht="15.75">
      <c r="A26" s="45"/>
      <c r="B26" s="159" t="s">
        <v>60</v>
      </c>
      <c r="C26" s="160"/>
      <c r="D26" s="160"/>
      <c r="E26" s="160"/>
      <c r="F26" s="161"/>
      <c r="G26" s="54">
        <v>23895.11</v>
      </c>
      <c r="H26" s="56">
        <v>0</v>
      </c>
      <c r="I26" s="56">
        <v>0</v>
      </c>
      <c r="J26" s="56">
        <v>-248258.87</v>
      </c>
      <c r="K26" s="60">
        <f>J26/G26*100</f>
        <v>-1038.9526141541094</v>
      </c>
      <c r="L26" s="59">
        <v>0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</row>
    <row r="27" spans="1:49" ht="15.75">
      <c r="B27" s="171" t="s">
        <v>61</v>
      </c>
      <c r="C27" s="171"/>
      <c r="D27" s="171"/>
      <c r="E27" s="171"/>
      <c r="F27" s="171"/>
      <c r="G27" s="54">
        <f>SUM(G16+G26)</f>
        <v>-279352.69000000029</v>
      </c>
      <c r="H27" s="54">
        <f t="shared" ref="H27:J27" si="2">SUM(H16+H26)</f>
        <v>0</v>
      </c>
      <c r="I27" s="54">
        <f t="shared" si="2"/>
        <v>0</v>
      </c>
      <c r="J27" s="54">
        <f t="shared" si="2"/>
        <v>-273950.41999999981</v>
      </c>
      <c r="K27" s="58">
        <f>J27/G27*100</f>
        <v>98.066147134648858</v>
      </c>
      <c r="L27" s="58">
        <v>0</v>
      </c>
    </row>
    <row r="29" spans="1:49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49"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</row>
    <row r="31" spans="1:49" ht="15" customHeight="1"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</row>
    <row r="32" spans="1:49" ht="15" customHeight="1"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</row>
    <row r="33" spans="2:12" ht="36.75" customHeight="1"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</row>
    <row r="34" spans="2:12" ht="15" customHeight="1"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</row>
    <row r="35" spans="2:12"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</row>
  </sheetData>
  <mergeCells count="26"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06"/>
  <sheetViews>
    <sheetView topLeftCell="A87" zoomScaleNormal="100" workbookViewId="0">
      <selection activeCell="G109" sqref="G109"/>
    </sheetView>
  </sheetViews>
  <sheetFormatPr defaultRowHeight="15"/>
  <cols>
    <col min="1" max="1" width="7.85546875" customWidth="1"/>
    <col min="2" max="2" width="14.5703125" customWidth="1"/>
    <col min="3" max="3" width="42" customWidth="1"/>
    <col min="4" max="5" width="16.85546875" customWidth="1"/>
    <col min="6" max="6" width="18.140625" customWidth="1"/>
    <col min="7" max="8" width="18.7109375" customWidth="1"/>
    <col min="9" max="9" width="15.28515625" customWidth="1"/>
  </cols>
  <sheetData>
    <row r="2" spans="1:9" ht="15.75">
      <c r="C2" s="177" t="s">
        <v>181</v>
      </c>
      <c r="D2" s="177"/>
      <c r="E2" s="69"/>
    </row>
    <row r="4" spans="1:9" ht="15.75">
      <c r="A4" s="68" t="s">
        <v>179</v>
      </c>
      <c r="C4" s="177" t="s">
        <v>209</v>
      </c>
      <c r="D4" s="177"/>
      <c r="E4" s="69"/>
    </row>
    <row r="5" spans="1:9" ht="15.75">
      <c r="A5" s="178" t="s">
        <v>180</v>
      </c>
      <c r="B5" s="140"/>
      <c r="C5" s="140"/>
      <c r="D5" s="140"/>
      <c r="E5" s="140"/>
      <c r="F5" s="140"/>
      <c r="G5" s="140"/>
      <c r="H5" s="140"/>
    </row>
    <row r="7" spans="1:9" ht="51">
      <c r="A7" s="70" t="s">
        <v>178</v>
      </c>
      <c r="B7" s="70" t="s">
        <v>177</v>
      </c>
      <c r="C7" s="71" t="s">
        <v>176</v>
      </c>
      <c r="D7" s="72" t="s">
        <v>228</v>
      </c>
      <c r="E7" s="73" t="s">
        <v>229</v>
      </c>
      <c r="F7" s="74" t="s">
        <v>230</v>
      </c>
      <c r="G7" s="72" t="s">
        <v>231</v>
      </c>
      <c r="H7" s="72" t="s">
        <v>225</v>
      </c>
      <c r="I7" s="72" t="s">
        <v>226</v>
      </c>
    </row>
    <row r="8" spans="1:9">
      <c r="A8" s="174">
        <v>1</v>
      </c>
      <c r="B8" s="175"/>
      <c r="C8" s="176"/>
      <c r="D8" s="75">
        <v>2</v>
      </c>
      <c r="E8" s="75">
        <v>3</v>
      </c>
      <c r="F8" s="76">
        <v>4</v>
      </c>
      <c r="G8" s="77">
        <v>5</v>
      </c>
      <c r="H8" s="77" t="s">
        <v>35</v>
      </c>
      <c r="I8" s="78" t="s">
        <v>36</v>
      </c>
    </row>
    <row r="9" spans="1:9" ht="28.5" customHeight="1">
      <c r="A9" s="79">
        <v>6</v>
      </c>
      <c r="B9" s="79"/>
      <c r="C9" s="102" t="s">
        <v>175</v>
      </c>
      <c r="D9" s="85">
        <f>SUM(D10+D14+D17+D23+D28)</f>
        <v>2208261.34</v>
      </c>
      <c r="E9" s="85">
        <f t="shared" ref="E9:F9" si="0">SUM(E10+E14+E17+E23+E28)</f>
        <v>5046598</v>
      </c>
      <c r="F9" s="85">
        <f t="shared" si="0"/>
        <v>4926598</v>
      </c>
      <c r="G9" s="85">
        <f>SUM(G10+G14+G17+G23+G28+G21)</f>
        <v>4317799.21</v>
      </c>
      <c r="H9" s="85">
        <f t="shared" ref="H9:H25" si="1">G9/D9*100</f>
        <v>195.52935749896344</v>
      </c>
      <c r="I9" s="82">
        <f t="shared" ref="I9:I26" si="2">G9/F9*100</f>
        <v>87.642612813142051</v>
      </c>
    </row>
    <row r="10" spans="1:9" ht="28.5" customHeight="1">
      <c r="A10" s="79">
        <v>63</v>
      </c>
      <c r="B10" s="79"/>
      <c r="C10" s="128" t="s">
        <v>12</v>
      </c>
      <c r="D10" s="85">
        <f>D11</f>
        <v>0</v>
      </c>
      <c r="E10" s="85">
        <f t="shared" ref="E10:G10" si="3">E11</f>
        <v>29957</v>
      </c>
      <c r="F10" s="85">
        <f t="shared" si="3"/>
        <v>29957</v>
      </c>
      <c r="G10" s="85">
        <f t="shared" si="3"/>
        <v>868557.69</v>
      </c>
      <c r="H10" s="85">
        <v>0</v>
      </c>
      <c r="I10" s="82">
        <f t="shared" si="2"/>
        <v>2899.3480321794573</v>
      </c>
    </row>
    <row r="11" spans="1:9">
      <c r="A11" s="102">
        <v>634</v>
      </c>
      <c r="B11" s="79"/>
      <c r="C11" s="128" t="s">
        <v>215</v>
      </c>
      <c r="D11" s="85">
        <f>D12+D13</f>
        <v>0</v>
      </c>
      <c r="E11" s="85">
        <f>E12+E13</f>
        <v>29957</v>
      </c>
      <c r="F11" s="85">
        <f>F12+F13</f>
        <v>29957</v>
      </c>
      <c r="G11" s="85">
        <f>G12+G13</f>
        <v>868557.69</v>
      </c>
      <c r="H11" s="85">
        <v>0</v>
      </c>
      <c r="I11" s="82">
        <f t="shared" si="2"/>
        <v>2899.3480321794573</v>
      </c>
    </row>
    <row r="12" spans="1:9">
      <c r="A12" s="89"/>
      <c r="B12" s="80">
        <v>6341</v>
      </c>
      <c r="C12" s="129" t="s">
        <v>216</v>
      </c>
      <c r="D12" s="88">
        <v>0</v>
      </c>
      <c r="E12" s="108">
        <v>29957</v>
      </c>
      <c r="F12" s="108">
        <v>29957</v>
      </c>
      <c r="G12" s="88">
        <v>0</v>
      </c>
      <c r="H12" s="85">
        <v>0</v>
      </c>
      <c r="I12" s="82">
        <f t="shared" si="2"/>
        <v>0</v>
      </c>
    </row>
    <row r="13" spans="1:9">
      <c r="A13" s="89"/>
      <c r="B13" s="80">
        <v>6392</v>
      </c>
      <c r="C13" s="129" t="s">
        <v>217</v>
      </c>
      <c r="D13" s="81">
        <v>0</v>
      </c>
      <c r="E13" s="81">
        <v>0</v>
      </c>
      <c r="F13" s="81">
        <v>0</v>
      </c>
      <c r="G13" s="81">
        <v>868557.69</v>
      </c>
      <c r="H13" s="85">
        <v>0</v>
      </c>
      <c r="I13" s="82">
        <v>0</v>
      </c>
    </row>
    <row r="14" spans="1:9" ht="45" customHeight="1">
      <c r="A14" s="79">
        <v>65</v>
      </c>
      <c r="B14" s="79"/>
      <c r="C14" s="102" t="s">
        <v>174</v>
      </c>
      <c r="D14" s="85">
        <f t="shared" ref="D14:F15" si="4">D15</f>
        <v>258514.07</v>
      </c>
      <c r="E14" s="85">
        <f t="shared" si="4"/>
        <v>550000</v>
      </c>
      <c r="F14" s="85">
        <f t="shared" si="4"/>
        <v>550000</v>
      </c>
      <c r="G14" s="85">
        <f>G15</f>
        <v>286596.53999999998</v>
      </c>
      <c r="H14" s="85">
        <f t="shared" si="1"/>
        <v>110.86303348982125</v>
      </c>
      <c r="I14" s="82">
        <f t="shared" si="2"/>
        <v>52.108461818181816</v>
      </c>
    </row>
    <row r="15" spans="1:9">
      <c r="A15" s="102" t="s">
        <v>173</v>
      </c>
      <c r="B15" s="79"/>
      <c r="C15" s="102" t="s">
        <v>172</v>
      </c>
      <c r="D15" s="85">
        <f t="shared" si="4"/>
        <v>258514.07</v>
      </c>
      <c r="E15" s="85">
        <f t="shared" si="4"/>
        <v>550000</v>
      </c>
      <c r="F15" s="85">
        <f t="shared" si="4"/>
        <v>550000</v>
      </c>
      <c r="G15" s="85">
        <f>G16</f>
        <v>286596.53999999998</v>
      </c>
      <c r="H15" s="85">
        <f t="shared" si="1"/>
        <v>110.86303348982125</v>
      </c>
      <c r="I15" s="82">
        <f t="shared" si="2"/>
        <v>52.108461818181816</v>
      </c>
    </row>
    <row r="16" spans="1:9">
      <c r="A16" s="89"/>
      <c r="B16" s="80" t="s">
        <v>171</v>
      </c>
      <c r="C16" s="80" t="s">
        <v>170</v>
      </c>
      <c r="D16" s="88">
        <v>258514.07</v>
      </c>
      <c r="E16" s="108">
        <v>550000</v>
      </c>
      <c r="F16" s="108">
        <v>550000</v>
      </c>
      <c r="G16" s="88">
        <v>286596.53999999998</v>
      </c>
      <c r="H16" s="85">
        <f t="shared" si="1"/>
        <v>110.86303348982125</v>
      </c>
      <c r="I16" s="82">
        <f t="shared" si="2"/>
        <v>52.108461818181816</v>
      </c>
    </row>
    <row r="17" spans="1:9">
      <c r="A17" s="79">
        <v>66</v>
      </c>
      <c r="B17" s="79"/>
      <c r="C17" s="102" t="s">
        <v>169</v>
      </c>
      <c r="D17" s="85">
        <f t="shared" ref="D17:F17" si="5">D18</f>
        <v>39586.06</v>
      </c>
      <c r="E17" s="85">
        <f t="shared" si="5"/>
        <v>92528</v>
      </c>
      <c r="F17" s="85">
        <f t="shared" si="5"/>
        <v>92528</v>
      </c>
      <c r="G17" s="85">
        <f>G18</f>
        <v>42132.3</v>
      </c>
      <c r="H17" s="85">
        <f t="shared" si="1"/>
        <v>106.43216324130262</v>
      </c>
      <c r="I17" s="82">
        <f t="shared" si="2"/>
        <v>45.534648971122259</v>
      </c>
    </row>
    <row r="18" spans="1:9">
      <c r="A18" s="102">
        <v>661</v>
      </c>
      <c r="B18" s="79"/>
      <c r="C18" s="102" t="s">
        <v>168</v>
      </c>
      <c r="D18" s="85">
        <f t="shared" ref="D18:F18" si="6">D19+D20</f>
        <v>39586.06</v>
      </c>
      <c r="E18" s="85">
        <f t="shared" si="6"/>
        <v>92528</v>
      </c>
      <c r="F18" s="85">
        <f t="shared" si="6"/>
        <v>92528</v>
      </c>
      <c r="G18" s="85">
        <f>G19+G20</f>
        <v>42132.3</v>
      </c>
      <c r="H18" s="85">
        <f t="shared" si="1"/>
        <v>106.43216324130262</v>
      </c>
      <c r="I18" s="82">
        <f t="shared" si="2"/>
        <v>45.534648971122259</v>
      </c>
    </row>
    <row r="19" spans="1:9">
      <c r="A19" s="89"/>
      <c r="B19" s="80">
        <v>6614</v>
      </c>
      <c r="C19" s="80" t="s">
        <v>167</v>
      </c>
      <c r="D19" s="88">
        <v>26854.81</v>
      </c>
      <c r="E19" s="81">
        <v>63749</v>
      </c>
      <c r="F19" s="81">
        <v>63749</v>
      </c>
      <c r="G19" s="88">
        <v>29749.47</v>
      </c>
      <c r="H19" s="85">
        <f t="shared" si="1"/>
        <v>110.77892563753011</v>
      </c>
      <c r="I19" s="82">
        <f t="shared" si="2"/>
        <v>46.666567318703038</v>
      </c>
    </row>
    <row r="20" spans="1:9">
      <c r="A20" s="89"/>
      <c r="B20" s="80">
        <v>6615</v>
      </c>
      <c r="C20" s="80" t="s">
        <v>166</v>
      </c>
      <c r="D20" s="88">
        <v>12731.25</v>
      </c>
      <c r="E20" s="81">
        <v>28779</v>
      </c>
      <c r="F20" s="81">
        <v>28779</v>
      </c>
      <c r="G20" s="88">
        <v>12382.83</v>
      </c>
      <c r="H20" s="85">
        <f t="shared" si="1"/>
        <v>97.263269513991162</v>
      </c>
      <c r="I20" s="82">
        <f t="shared" si="2"/>
        <v>43.02731158136141</v>
      </c>
    </row>
    <row r="21" spans="1:9" ht="18" customHeight="1">
      <c r="A21" s="79">
        <v>663</v>
      </c>
      <c r="B21" s="80"/>
      <c r="C21" s="102" t="s">
        <v>233</v>
      </c>
      <c r="D21" s="85">
        <v>0</v>
      </c>
      <c r="E21" s="103">
        <v>0</v>
      </c>
      <c r="F21" s="103">
        <v>0</v>
      </c>
      <c r="G21" s="85">
        <f>G22</f>
        <v>1099.8</v>
      </c>
      <c r="H21" s="85">
        <v>0</v>
      </c>
      <c r="I21" s="82">
        <v>0</v>
      </c>
    </row>
    <row r="22" spans="1:9">
      <c r="A22" s="89"/>
      <c r="B22" s="80">
        <v>6631</v>
      </c>
      <c r="C22" s="80" t="s">
        <v>234</v>
      </c>
      <c r="D22" s="88">
        <v>0</v>
      </c>
      <c r="E22" s="81">
        <v>0</v>
      </c>
      <c r="F22" s="81">
        <v>0</v>
      </c>
      <c r="G22" s="88">
        <v>1099.8</v>
      </c>
      <c r="H22" s="85">
        <v>0</v>
      </c>
      <c r="I22" s="82">
        <v>0</v>
      </c>
    </row>
    <row r="23" spans="1:9">
      <c r="A23" s="79">
        <v>67</v>
      </c>
      <c r="B23" s="80"/>
      <c r="C23" s="104" t="s">
        <v>165</v>
      </c>
      <c r="D23" s="85">
        <f t="shared" ref="D23:G24" si="7">D24</f>
        <v>1898611.17</v>
      </c>
      <c r="E23" s="85">
        <f t="shared" si="7"/>
        <v>4374113</v>
      </c>
      <c r="F23" s="85">
        <f t="shared" si="7"/>
        <v>4254113</v>
      </c>
      <c r="G23" s="85">
        <f t="shared" si="7"/>
        <v>3119412.88</v>
      </c>
      <c r="H23" s="85">
        <f t="shared" si="1"/>
        <v>164.29972230701665</v>
      </c>
      <c r="I23" s="82">
        <f t="shared" si="2"/>
        <v>73.326986847787069</v>
      </c>
    </row>
    <row r="24" spans="1:9">
      <c r="A24" s="102">
        <v>671</v>
      </c>
      <c r="B24" s="79"/>
      <c r="C24" s="104" t="s">
        <v>165</v>
      </c>
      <c r="D24" s="85">
        <f t="shared" si="7"/>
        <v>1898611.17</v>
      </c>
      <c r="E24" s="85">
        <f t="shared" si="7"/>
        <v>4374113</v>
      </c>
      <c r="F24" s="85">
        <f t="shared" si="7"/>
        <v>4254113</v>
      </c>
      <c r="G24" s="85">
        <f>G25</f>
        <v>3119412.88</v>
      </c>
      <c r="H24" s="85">
        <f t="shared" si="1"/>
        <v>164.29972230701665</v>
      </c>
      <c r="I24" s="82">
        <f t="shared" si="2"/>
        <v>73.326986847787069</v>
      </c>
    </row>
    <row r="25" spans="1:9">
      <c r="A25" s="89"/>
      <c r="B25" s="80">
        <v>6711</v>
      </c>
      <c r="C25" s="80" t="s">
        <v>164</v>
      </c>
      <c r="D25" s="88">
        <v>1898611.17</v>
      </c>
      <c r="E25" s="81">
        <v>4374113</v>
      </c>
      <c r="F25" s="81">
        <v>4254113</v>
      </c>
      <c r="G25" s="88">
        <v>3119412.88</v>
      </c>
      <c r="H25" s="85">
        <f t="shared" si="1"/>
        <v>164.29972230701665</v>
      </c>
      <c r="I25" s="82">
        <f t="shared" si="2"/>
        <v>73.326986847787069</v>
      </c>
    </row>
    <row r="26" spans="1:9">
      <c r="A26" s="79" t="s">
        <v>163</v>
      </c>
      <c r="B26" s="102"/>
      <c r="C26" s="102" t="s">
        <v>210</v>
      </c>
      <c r="D26" s="85">
        <v>0</v>
      </c>
      <c r="E26" s="85">
        <v>404</v>
      </c>
      <c r="F26" s="85">
        <v>404</v>
      </c>
      <c r="G26" s="85">
        <v>0</v>
      </c>
      <c r="H26" s="85">
        <v>0</v>
      </c>
      <c r="I26" s="82">
        <f t="shared" si="2"/>
        <v>0</v>
      </c>
    </row>
    <row r="27" spans="1:9">
      <c r="A27" s="79" t="s">
        <v>162</v>
      </c>
      <c r="B27" s="79"/>
      <c r="C27" s="102" t="s">
        <v>161</v>
      </c>
      <c r="D27" s="103">
        <f>'[1]STRANA 2'!F18</f>
        <v>0</v>
      </c>
      <c r="E27" s="85">
        <v>404</v>
      </c>
      <c r="F27" s="85">
        <v>404</v>
      </c>
      <c r="G27" s="85">
        <v>0</v>
      </c>
      <c r="H27" s="85">
        <v>0</v>
      </c>
      <c r="I27" s="82">
        <v>0</v>
      </c>
    </row>
    <row r="28" spans="1:9">
      <c r="A28" s="79">
        <v>639</v>
      </c>
      <c r="B28" s="79">
        <v>6391</v>
      </c>
      <c r="C28" s="102" t="s">
        <v>81</v>
      </c>
      <c r="D28" s="85">
        <v>11550.04</v>
      </c>
      <c r="E28" s="85">
        <v>0</v>
      </c>
      <c r="F28" s="85">
        <v>0</v>
      </c>
      <c r="G28" s="85">
        <v>0</v>
      </c>
      <c r="H28" s="85">
        <v>0</v>
      </c>
      <c r="I28" s="82">
        <v>0</v>
      </c>
    </row>
    <row r="29" spans="1:9" ht="51">
      <c r="A29" s="70" t="s">
        <v>178</v>
      </c>
      <c r="B29" s="70" t="s">
        <v>177</v>
      </c>
      <c r="C29" s="71" t="s">
        <v>176</v>
      </c>
      <c r="D29" s="72" t="s">
        <v>228</v>
      </c>
      <c r="E29" s="73" t="s">
        <v>229</v>
      </c>
      <c r="F29" s="74" t="s">
        <v>230</v>
      </c>
      <c r="G29" s="72" t="s">
        <v>231</v>
      </c>
      <c r="H29" s="72" t="s">
        <v>225</v>
      </c>
      <c r="I29" s="72" t="s">
        <v>226</v>
      </c>
    </row>
    <row r="30" spans="1:9">
      <c r="A30" s="174">
        <v>1</v>
      </c>
      <c r="B30" s="175"/>
      <c r="C30" s="176"/>
      <c r="D30" s="75">
        <v>2</v>
      </c>
      <c r="E30" s="75">
        <v>3</v>
      </c>
      <c r="F30" s="76">
        <v>4</v>
      </c>
      <c r="G30" s="77">
        <v>5</v>
      </c>
      <c r="H30" s="77" t="s">
        <v>35</v>
      </c>
      <c r="I30" s="78" t="s">
        <v>36</v>
      </c>
    </row>
    <row r="31" spans="1:9">
      <c r="A31" s="79">
        <v>3</v>
      </c>
      <c r="B31" s="79"/>
      <c r="C31" s="83" t="s">
        <v>160</v>
      </c>
      <c r="D31" s="85">
        <f>D32+D41+D73+D82+D87</f>
        <v>2511509.14</v>
      </c>
      <c r="E31" s="85">
        <f>E32+E41+E73+E82+E87</f>
        <v>5046598</v>
      </c>
      <c r="F31" s="85">
        <f>F32+F41+F73+F82+F87</f>
        <v>4926598</v>
      </c>
      <c r="G31" s="85">
        <f>G32+G41+G73+G82+G87+G86</f>
        <v>2172096.5500000003</v>
      </c>
      <c r="H31" s="85">
        <f t="shared" ref="H31:H39" si="8">G31/D31*100</f>
        <v>86.485711535176819</v>
      </c>
      <c r="I31" s="82">
        <f t="shared" ref="I31:I39" si="9">G31/F31*100</f>
        <v>44.089177765265205</v>
      </c>
    </row>
    <row r="32" spans="1:9">
      <c r="A32" s="79"/>
      <c r="B32" s="79"/>
      <c r="C32" s="83" t="s">
        <v>3</v>
      </c>
      <c r="D32" s="85">
        <f>D33+D36+D38</f>
        <v>1842559.14</v>
      </c>
      <c r="E32" s="85">
        <f>E33+E36+E38</f>
        <v>3331132</v>
      </c>
      <c r="F32" s="85">
        <f>F33+F36+F38</f>
        <v>3331132</v>
      </c>
      <c r="G32" s="85">
        <f>G33+G36+G38</f>
        <v>1523330.75</v>
      </c>
      <c r="H32" s="85">
        <f t="shared" si="8"/>
        <v>82.674727607386316</v>
      </c>
      <c r="I32" s="82">
        <f t="shared" si="9"/>
        <v>45.730122673013256</v>
      </c>
    </row>
    <row r="33" spans="1:9">
      <c r="A33" s="79">
        <v>31</v>
      </c>
      <c r="B33" s="79"/>
      <c r="C33" s="83" t="s">
        <v>159</v>
      </c>
      <c r="D33" s="85">
        <f>D34+D35</f>
        <v>1522413.53</v>
      </c>
      <c r="E33" s="85">
        <f>E34+E35</f>
        <v>2741100</v>
      </c>
      <c r="F33" s="85">
        <f>F34+F35</f>
        <v>2741100</v>
      </c>
      <c r="G33" s="85">
        <f>G34+G35</f>
        <v>1241743.08</v>
      </c>
      <c r="H33" s="85">
        <f t="shared" si="8"/>
        <v>81.564112215949635</v>
      </c>
      <c r="I33" s="82">
        <f t="shared" si="9"/>
        <v>45.300904016635663</v>
      </c>
    </row>
    <row r="34" spans="1:9">
      <c r="A34" s="83">
        <v>311</v>
      </c>
      <c r="B34" s="86" t="s">
        <v>158</v>
      </c>
      <c r="C34" s="86" t="s">
        <v>32</v>
      </c>
      <c r="D34" s="88">
        <v>1374566.79</v>
      </c>
      <c r="E34" s="88">
        <v>2427060</v>
      </c>
      <c r="F34" s="88">
        <v>2427060</v>
      </c>
      <c r="G34" s="88">
        <v>1112240.57</v>
      </c>
      <c r="H34" s="85">
        <f t="shared" si="8"/>
        <v>80.915716725558312</v>
      </c>
      <c r="I34" s="82">
        <f t="shared" si="9"/>
        <v>45.826661475200453</v>
      </c>
    </row>
    <row r="35" spans="1:9">
      <c r="A35" s="83"/>
      <c r="B35" s="86">
        <v>3114</v>
      </c>
      <c r="C35" s="86" t="s">
        <v>157</v>
      </c>
      <c r="D35" s="88">
        <v>147846.74</v>
      </c>
      <c r="E35" s="88">
        <v>314040</v>
      </c>
      <c r="F35" s="88">
        <v>314040</v>
      </c>
      <c r="G35" s="88">
        <v>129502.51</v>
      </c>
      <c r="H35" s="85">
        <f t="shared" si="8"/>
        <v>87.592401428668637</v>
      </c>
      <c r="I35" s="82">
        <f t="shared" si="9"/>
        <v>41.237584384154886</v>
      </c>
    </row>
    <row r="36" spans="1:9">
      <c r="A36" s="89"/>
      <c r="B36" s="79"/>
      <c r="C36" s="83" t="s">
        <v>155</v>
      </c>
      <c r="D36" s="85">
        <f>D37</f>
        <v>68666.12</v>
      </c>
      <c r="E36" s="85">
        <f>E37</f>
        <v>137750</v>
      </c>
      <c r="F36" s="85">
        <f>F37</f>
        <v>137750</v>
      </c>
      <c r="G36" s="85">
        <f>G37</f>
        <v>76522.8</v>
      </c>
      <c r="H36" s="85">
        <f t="shared" si="8"/>
        <v>111.44185808081191</v>
      </c>
      <c r="I36" s="82">
        <f t="shared" si="9"/>
        <v>55.551941923774962</v>
      </c>
    </row>
    <row r="37" spans="1:9">
      <c r="A37" s="83">
        <v>312</v>
      </c>
      <c r="B37" s="86" t="s">
        <v>156</v>
      </c>
      <c r="C37" s="86" t="s">
        <v>155</v>
      </c>
      <c r="D37" s="88">
        <v>68666.12</v>
      </c>
      <c r="E37" s="88">
        <v>137750</v>
      </c>
      <c r="F37" s="88">
        <v>137750</v>
      </c>
      <c r="G37" s="88">
        <v>76522.8</v>
      </c>
      <c r="H37" s="85">
        <f t="shared" si="8"/>
        <v>111.44185808081191</v>
      </c>
      <c r="I37" s="82">
        <f t="shared" si="9"/>
        <v>55.551941923774962</v>
      </c>
    </row>
    <row r="38" spans="1:9">
      <c r="A38" s="83"/>
      <c r="B38" s="79"/>
      <c r="C38" s="83" t="s">
        <v>154</v>
      </c>
      <c r="D38" s="85">
        <f>D39+D40</f>
        <v>251479.49</v>
      </c>
      <c r="E38" s="85">
        <f>E39+E40</f>
        <v>452282</v>
      </c>
      <c r="F38" s="85">
        <f>F39+F40</f>
        <v>452282</v>
      </c>
      <c r="G38" s="85">
        <f>G39+G40</f>
        <v>205064.87</v>
      </c>
      <c r="H38" s="85">
        <f t="shared" si="8"/>
        <v>81.543377553374228</v>
      </c>
      <c r="I38" s="82">
        <f t="shared" si="9"/>
        <v>45.340046696530038</v>
      </c>
    </row>
    <row r="39" spans="1:9">
      <c r="A39" s="83">
        <v>313</v>
      </c>
      <c r="B39" s="86" t="s">
        <v>153</v>
      </c>
      <c r="C39" s="86" t="s">
        <v>152</v>
      </c>
      <c r="D39" s="88">
        <v>251479.49</v>
      </c>
      <c r="E39" s="88">
        <v>452282</v>
      </c>
      <c r="F39" s="88">
        <v>452282</v>
      </c>
      <c r="G39" s="88">
        <v>205064.87</v>
      </c>
      <c r="H39" s="85">
        <f t="shared" si="8"/>
        <v>81.543377553374228</v>
      </c>
      <c r="I39" s="82">
        <f t="shared" si="9"/>
        <v>45.340046696530038</v>
      </c>
    </row>
    <row r="40" spans="1:9">
      <c r="A40" s="83"/>
      <c r="B40" s="86" t="s">
        <v>151</v>
      </c>
      <c r="C40" s="86" t="s">
        <v>235</v>
      </c>
      <c r="D40" s="87">
        <f>'[1]STRANA 2'!F31</f>
        <v>0</v>
      </c>
      <c r="E40" s="88">
        <v>0</v>
      </c>
      <c r="F40" s="88">
        <v>0</v>
      </c>
      <c r="G40" s="88">
        <v>0</v>
      </c>
      <c r="H40" s="85">
        <v>0</v>
      </c>
      <c r="I40" s="82">
        <v>0</v>
      </c>
    </row>
    <row r="41" spans="1:9">
      <c r="A41" s="79">
        <v>32</v>
      </c>
      <c r="B41" s="79"/>
      <c r="C41" s="83" t="s">
        <v>9</v>
      </c>
      <c r="D41" s="85">
        <f>D42+D46+D53+D63+D65</f>
        <v>637897.80000000005</v>
      </c>
      <c r="E41" s="85">
        <f>E42+E46+E53+E63+E65</f>
        <v>1606383</v>
      </c>
      <c r="F41" s="85">
        <f>F42+F46+F53+F63+F65</f>
        <v>1486383</v>
      </c>
      <c r="G41" s="85">
        <f>G42+G46+G53+G63+G65</f>
        <v>572197.12000000011</v>
      </c>
      <c r="H41" s="85">
        <f t="shared" ref="H41:H57" si="10">G41/D41*100</f>
        <v>89.700437907138109</v>
      </c>
      <c r="I41" s="82">
        <f t="shared" ref="I41:I57" si="11">G41/F41*100</f>
        <v>38.495940817407096</v>
      </c>
    </row>
    <row r="42" spans="1:9">
      <c r="A42" s="83" t="s">
        <v>149</v>
      </c>
      <c r="B42" s="79"/>
      <c r="C42" s="83" t="s">
        <v>33</v>
      </c>
      <c r="D42" s="85">
        <f>SUM(D43:D45)</f>
        <v>46317.89</v>
      </c>
      <c r="E42" s="85">
        <f>SUM(E43:E45)</f>
        <v>82738</v>
      </c>
      <c r="F42" s="85">
        <f>SUM(F43:F45)</f>
        <v>82738</v>
      </c>
      <c r="G42" s="85">
        <f>SUM(G43:G45)</f>
        <v>41096.519999999997</v>
      </c>
      <c r="H42" s="85">
        <f t="shared" si="10"/>
        <v>88.727098751691841</v>
      </c>
      <c r="I42" s="82">
        <f t="shared" si="11"/>
        <v>49.670671275592831</v>
      </c>
    </row>
    <row r="43" spans="1:9">
      <c r="A43" s="31"/>
      <c r="B43" s="86" t="s">
        <v>148</v>
      </c>
      <c r="C43" s="86" t="s">
        <v>34</v>
      </c>
      <c r="D43" s="88">
        <v>1211.46</v>
      </c>
      <c r="E43" s="88">
        <v>1792</v>
      </c>
      <c r="F43" s="88">
        <v>1792</v>
      </c>
      <c r="G43" s="88">
        <v>2290.4</v>
      </c>
      <c r="H43" s="85">
        <f t="shared" si="10"/>
        <v>189.06113284796857</v>
      </c>
      <c r="I43" s="82">
        <f t="shared" si="11"/>
        <v>127.8125</v>
      </c>
    </row>
    <row r="44" spans="1:9" ht="18" customHeight="1">
      <c r="A44" s="31"/>
      <c r="B44" s="86" t="s">
        <v>147</v>
      </c>
      <c r="C44" s="86" t="s">
        <v>146</v>
      </c>
      <c r="D44" s="88">
        <v>43166.43</v>
      </c>
      <c r="E44" s="88">
        <v>77230</v>
      </c>
      <c r="F44" s="88">
        <v>77230</v>
      </c>
      <c r="G44" s="88">
        <v>32552.37</v>
      </c>
      <c r="H44" s="85">
        <f t="shared" si="10"/>
        <v>75.411309204861283</v>
      </c>
      <c r="I44" s="82">
        <f t="shared" si="11"/>
        <v>42.149902887478959</v>
      </c>
    </row>
    <row r="45" spans="1:9">
      <c r="A45" s="89"/>
      <c r="B45" s="86" t="s">
        <v>145</v>
      </c>
      <c r="C45" s="86" t="s">
        <v>144</v>
      </c>
      <c r="D45" s="88">
        <v>1940</v>
      </c>
      <c r="E45" s="88">
        <v>3716</v>
      </c>
      <c r="F45" s="88">
        <v>3716</v>
      </c>
      <c r="G45" s="88">
        <v>6253.75</v>
      </c>
      <c r="H45" s="85">
        <f t="shared" si="10"/>
        <v>322.35824742268039</v>
      </c>
      <c r="I45" s="82">
        <f t="shared" si="11"/>
        <v>168.29251883745962</v>
      </c>
    </row>
    <row r="46" spans="1:9">
      <c r="A46" s="83" t="s">
        <v>143</v>
      </c>
      <c r="B46" s="79"/>
      <c r="C46" s="83" t="s">
        <v>142</v>
      </c>
      <c r="D46" s="85">
        <f>SUM(D47:D52)</f>
        <v>465071.43</v>
      </c>
      <c r="E46" s="85">
        <f>SUM(E47:E52)</f>
        <v>1261191</v>
      </c>
      <c r="F46" s="85">
        <f>SUM(F47:F52)</f>
        <v>1141191</v>
      </c>
      <c r="G46" s="85">
        <f>SUM(G47:G52)</f>
        <v>443730.85000000003</v>
      </c>
      <c r="H46" s="85">
        <f t="shared" si="10"/>
        <v>95.41133283547434</v>
      </c>
      <c r="I46" s="82">
        <f t="shared" si="11"/>
        <v>38.883136127081272</v>
      </c>
    </row>
    <row r="47" spans="1:9">
      <c r="A47" s="89"/>
      <c r="B47" s="86" t="s">
        <v>141</v>
      </c>
      <c r="C47" s="86" t="s">
        <v>140</v>
      </c>
      <c r="D47" s="88">
        <v>52047.43</v>
      </c>
      <c r="E47" s="88">
        <v>97322</v>
      </c>
      <c r="F47" s="88">
        <v>97322</v>
      </c>
      <c r="G47" s="88">
        <v>41197.379999999997</v>
      </c>
      <c r="H47" s="85">
        <f t="shared" si="10"/>
        <v>79.153533613475247</v>
      </c>
      <c r="I47" s="82">
        <f t="shared" si="11"/>
        <v>42.331004295020655</v>
      </c>
    </row>
    <row r="48" spans="1:9">
      <c r="A48" s="89"/>
      <c r="B48" s="86">
        <v>3222</v>
      </c>
      <c r="C48" s="86" t="s">
        <v>139</v>
      </c>
      <c r="D48" s="88">
        <v>283215.14</v>
      </c>
      <c r="E48" s="88">
        <v>674018</v>
      </c>
      <c r="F48" s="88">
        <v>614018</v>
      </c>
      <c r="G48" s="88">
        <v>291990.28000000003</v>
      </c>
      <c r="H48" s="85">
        <f t="shared" si="10"/>
        <v>103.0984007422767</v>
      </c>
      <c r="I48" s="82">
        <f t="shared" si="11"/>
        <v>47.554026103469283</v>
      </c>
    </row>
    <row r="49" spans="1:9">
      <c r="A49" s="83"/>
      <c r="B49" s="86" t="s">
        <v>138</v>
      </c>
      <c r="C49" s="86" t="s">
        <v>137</v>
      </c>
      <c r="D49" s="88">
        <v>107071</v>
      </c>
      <c r="E49" s="88">
        <v>397692</v>
      </c>
      <c r="F49" s="88">
        <v>337692</v>
      </c>
      <c r="G49" s="88">
        <v>91988.63</v>
      </c>
      <c r="H49" s="85">
        <f t="shared" si="10"/>
        <v>85.913674104099158</v>
      </c>
      <c r="I49" s="82">
        <f t="shared" si="11"/>
        <v>27.240393613114911</v>
      </c>
    </row>
    <row r="50" spans="1:9" ht="18" customHeight="1">
      <c r="A50" s="89"/>
      <c r="B50" s="86">
        <v>3224</v>
      </c>
      <c r="C50" s="86" t="s">
        <v>136</v>
      </c>
      <c r="D50" s="88">
        <v>13567.93</v>
      </c>
      <c r="E50" s="88">
        <v>29751</v>
      </c>
      <c r="F50" s="88">
        <v>29751</v>
      </c>
      <c r="G50" s="88">
        <v>10315.51</v>
      </c>
      <c r="H50" s="85">
        <f t="shared" si="10"/>
        <v>76.028620430677336</v>
      </c>
      <c r="I50" s="82">
        <f t="shared" si="11"/>
        <v>34.672817720412759</v>
      </c>
    </row>
    <row r="51" spans="1:9">
      <c r="A51" s="89"/>
      <c r="B51" s="86" t="s">
        <v>135</v>
      </c>
      <c r="C51" s="86" t="s">
        <v>134</v>
      </c>
      <c r="D51" s="88">
        <v>9169.93</v>
      </c>
      <c r="E51" s="88">
        <v>47470</v>
      </c>
      <c r="F51" s="88">
        <v>47470</v>
      </c>
      <c r="G51" s="88">
        <v>8126.55</v>
      </c>
      <c r="H51" s="85">
        <f t="shared" si="10"/>
        <v>88.62172339374456</v>
      </c>
      <c r="I51" s="82">
        <f t="shared" si="11"/>
        <v>17.119338529597641</v>
      </c>
    </row>
    <row r="52" spans="1:9">
      <c r="A52" s="89"/>
      <c r="B52" s="86">
        <v>3227</v>
      </c>
      <c r="C52" s="86" t="s">
        <v>133</v>
      </c>
      <c r="D52" s="88">
        <v>0</v>
      </c>
      <c r="E52" s="88">
        <v>14938</v>
      </c>
      <c r="F52" s="88">
        <v>14938</v>
      </c>
      <c r="G52" s="88">
        <v>112.5</v>
      </c>
      <c r="H52" s="85">
        <v>0</v>
      </c>
      <c r="I52" s="82">
        <f t="shared" si="11"/>
        <v>0.75311286651492837</v>
      </c>
    </row>
    <row r="53" spans="1:9">
      <c r="A53" s="83" t="s">
        <v>132</v>
      </c>
      <c r="B53" s="79"/>
      <c r="C53" s="83" t="s">
        <v>131</v>
      </c>
      <c r="D53" s="85">
        <f>SUM(D54:D62)</f>
        <v>124531.25</v>
      </c>
      <c r="E53" s="85">
        <f>SUM(E54:E62)</f>
        <v>255928</v>
      </c>
      <c r="F53" s="85">
        <f>SUM(F54:F62)</f>
        <v>255928</v>
      </c>
      <c r="G53" s="85">
        <f>SUM(G54:G62)</f>
        <v>84960.319999999992</v>
      </c>
      <c r="H53" s="85">
        <f t="shared" si="10"/>
        <v>68.22409636135508</v>
      </c>
      <c r="I53" s="82">
        <f t="shared" si="11"/>
        <v>33.196961645462785</v>
      </c>
    </row>
    <row r="54" spans="1:9">
      <c r="A54" s="89"/>
      <c r="B54" s="86" t="s">
        <v>130</v>
      </c>
      <c r="C54" s="86" t="s">
        <v>129</v>
      </c>
      <c r="D54" s="88">
        <v>5329.01</v>
      </c>
      <c r="E54" s="88">
        <v>13660</v>
      </c>
      <c r="F54" s="88">
        <v>13660</v>
      </c>
      <c r="G54" s="88">
        <v>5786.72</v>
      </c>
      <c r="H54" s="85">
        <f t="shared" si="10"/>
        <v>108.58902497837309</v>
      </c>
      <c r="I54" s="82">
        <f t="shared" si="11"/>
        <v>42.362518301610542</v>
      </c>
    </row>
    <row r="55" spans="1:9">
      <c r="A55" s="83"/>
      <c r="B55" s="86" t="s">
        <v>128</v>
      </c>
      <c r="C55" s="86" t="s">
        <v>127</v>
      </c>
      <c r="D55" s="88">
        <v>70924.31</v>
      </c>
      <c r="E55" s="88">
        <v>98200</v>
      </c>
      <c r="F55" s="88">
        <v>98200</v>
      </c>
      <c r="G55" s="88">
        <v>37116.410000000003</v>
      </c>
      <c r="H55" s="85">
        <f t="shared" si="10"/>
        <v>52.332423114162133</v>
      </c>
      <c r="I55" s="82">
        <f t="shared" si="11"/>
        <v>37.796751527494912</v>
      </c>
    </row>
    <row r="56" spans="1:9">
      <c r="A56" s="89"/>
      <c r="B56" s="86" t="s">
        <v>126</v>
      </c>
      <c r="C56" s="86" t="s">
        <v>125</v>
      </c>
      <c r="D56" s="88">
        <v>1620</v>
      </c>
      <c r="E56" s="88">
        <v>4171</v>
      </c>
      <c r="F56" s="88">
        <v>4171</v>
      </c>
      <c r="G56" s="88">
        <v>3477.5</v>
      </c>
      <c r="H56" s="85">
        <f t="shared" si="10"/>
        <v>214.66049382716048</v>
      </c>
      <c r="I56" s="82">
        <f t="shared" si="11"/>
        <v>83.373291776552378</v>
      </c>
    </row>
    <row r="57" spans="1:9">
      <c r="A57" s="89"/>
      <c r="B57" s="86" t="s">
        <v>124</v>
      </c>
      <c r="C57" s="86" t="s">
        <v>123</v>
      </c>
      <c r="D57" s="88">
        <v>45050.62</v>
      </c>
      <c r="E57" s="88">
        <v>109645</v>
      </c>
      <c r="F57" s="88">
        <v>109645</v>
      </c>
      <c r="G57" s="88">
        <v>36256.49</v>
      </c>
      <c r="H57" s="85">
        <f t="shared" si="10"/>
        <v>80.479447341679204</v>
      </c>
      <c r="I57" s="82">
        <f t="shared" si="11"/>
        <v>33.067162205298914</v>
      </c>
    </row>
    <row r="58" spans="1:9">
      <c r="A58" s="89"/>
      <c r="B58" s="86" t="s">
        <v>122</v>
      </c>
      <c r="C58" s="86" t="s">
        <v>121</v>
      </c>
      <c r="D58" s="88">
        <v>0</v>
      </c>
      <c r="E58" s="88">
        <v>0</v>
      </c>
      <c r="F58" s="88">
        <v>0</v>
      </c>
      <c r="G58" s="88">
        <v>0</v>
      </c>
      <c r="H58" s="85">
        <v>0</v>
      </c>
      <c r="I58" s="82">
        <v>0</v>
      </c>
    </row>
    <row r="59" spans="1:9">
      <c r="A59" s="89"/>
      <c r="B59" s="86">
        <v>3236</v>
      </c>
      <c r="C59" s="86" t="s">
        <v>120</v>
      </c>
      <c r="D59" s="88">
        <v>974.55</v>
      </c>
      <c r="E59" s="88">
        <v>15579</v>
      </c>
      <c r="F59" s="88">
        <v>15579</v>
      </c>
      <c r="G59" s="88">
        <v>863.15</v>
      </c>
      <c r="H59" s="85">
        <f>G59/D59*100</f>
        <v>88.569083166589706</v>
      </c>
      <c r="I59" s="82">
        <f>G59/F59*100</f>
        <v>5.5404711470569357</v>
      </c>
    </row>
    <row r="60" spans="1:9">
      <c r="A60" s="89"/>
      <c r="B60" s="86" t="s">
        <v>119</v>
      </c>
      <c r="C60" s="86" t="s">
        <v>118</v>
      </c>
      <c r="D60" s="88">
        <v>0</v>
      </c>
      <c r="E60" s="88">
        <v>9056</v>
      </c>
      <c r="F60" s="88">
        <v>9056</v>
      </c>
      <c r="G60" s="88">
        <v>0</v>
      </c>
      <c r="H60" s="85">
        <v>0</v>
      </c>
      <c r="I60" s="82">
        <f>G60/F60*100</f>
        <v>0</v>
      </c>
    </row>
    <row r="61" spans="1:9">
      <c r="A61" s="89"/>
      <c r="B61" s="86">
        <v>3238</v>
      </c>
      <c r="C61" s="86" t="s">
        <v>117</v>
      </c>
      <c r="D61" s="88">
        <v>90</v>
      </c>
      <c r="E61" s="88">
        <v>805</v>
      </c>
      <c r="F61" s="88">
        <v>805</v>
      </c>
      <c r="G61" s="88">
        <v>432.5</v>
      </c>
      <c r="H61" s="85">
        <f>G61/D61*100</f>
        <v>480.55555555555554</v>
      </c>
      <c r="I61" s="82">
        <f>G61/F61*100</f>
        <v>53.726708074534159</v>
      </c>
    </row>
    <row r="62" spans="1:9">
      <c r="A62" s="89"/>
      <c r="B62" s="86" t="s">
        <v>116</v>
      </c>
      <c r="C62" s="86" t="s">
        <v>115</v>
      </c>
      <c r="D62" s="88">
        <v>542.76</v>
      </c>
      <c r="E62" s="88">
        <v>4812</v>
      </c>
      <c r="F62" s="88">
        <v>4812</v>
      </c>
      <c r="G62" s="88">
        <v>1027.55</v>
      </c>
      <c r="H62" s="85">
        <f>G62/D62*100</f>
        <v>189.31940452502025</v>
      </c>
      <c r="I62" s="82">
        <f>G62/F62*100</f>
        <v>21.353906899418121</v>
      </c>
    </row>
    <row r="63" spans="1:9">
      <c r="A63" s="79">
        <v>324</v>
      </c>
      <c r="B63" s="83"/>
      <c r="C63" s="83" t="s">
        <v>114</v>
      </c>
      <c r="D63" s="84">
        <f>'[1]STRANA 2'!F54</f>
        <v>0</v>
      </c>
      <c r="E63" s="85">
        <f>E64</f>
        <v>0</v>
      </c>
      <c r="F63" s="85">
        <f>F64</f>
        <v>0</v>
      </c>
      <c r="G63" s="85">
        <f>G64</f>
        <v>0</v>
      </c>
      <c r="H63" s="85">
        <v>0</v>
      </c>
      <c r="I63" s="82">
        <v>0</v>
      </c>
    </row>
    <row r="64" spans="1:9">
      <c r="A64" s="79"/>
      <c r="B64" s="86">
        <v>3241</v>
      </c>
      <c r="C64" s="86" t="s">
        <v>114</v>
      </c>
      <c r="D64" s="87">
        <f>'[1]STRANA 2'!F55</f>
        <v>0</v>
      </c>
      <c r="E64" s="88">
        <v>0</v>
      </c>
      <c r="F64" s="88">
        <v>0</v>
      </c>
      <c r="G64" s="88">
        <v>0</v>
      </c>
      <c r="H64" s="85">
        <v>0</v>
      </c>
      <c r="I64" s="82">
        <v>0</v>
      </c>
    </row>
    <row r="65" spans="1:9">
      <c r="A65" s="83" t="s">
        <v>113</v>
      </c>
      <c r="B65" s="79"/>
      <c r="C65" s="83" t="s">
        <v>101</v>
      </c>
      <c r="D65" s="85">
        <f>SUM(D66:D72)</f>
        <v>1977.23</v>
      </c>
      <c r="E65" s="85">
        <f>SUM(E66:E72)</f>
        <v>6526</v>
      </c>
      <c r="F65" s="85">
        <f>SUM(F66:F72)</f>
        <v>6526</v>
      </c>
      <c r="G65" s="85">
        <f>SUM(G66:G72)</f>
        <v>2409.4300000000003</v>
      </c>
      <c r="H65" s="85">
        <f>G65/D65*100</f>
        <v>121.85886315704295</v>
      </c>
      <c r="I65" s="82">
        <f>G65/F65*100</f>
        <v>36.920471958320569</v>
      </c>
    </row>
    <row r="66" spans="1:9" ht="25.5">
      <c r="A66" s="89"/>
      <c r="B66" s="86" t="s">
        <v>112</v>
      </c>
      <c r="C66" s="86" t="s">
        <v>111</v>
      </c>
      <c r="D66" s="88">
        <v>0</v>
      </c>
      <c r="E66" s="88">
        <v>2089</v>
      </c>
      <c r="F66" s="88">
        <v>2089</v>
      </c>
      <c r="G66" s="88">
        <v>0</v>
      </c>
      <c r="H66" s="85">
        <v>0</v>
      </c>
      <c r="I66" s="82">
        <f>G66/F66*100</f>
        <v>0</v>
      </c>
    </row>
    <row r="67" spans="1:9">
      <c r="A67" s="83"/>
      <c r="B67" s="86" t="s">
        <v>110</v>
      </c>
      <c r="C67" s="86" t="s">
        <v>109</v>
      </c>
      <c r="D67" s="88">
        <v>439.93</v>
      </c>
      <c r="E67" s="88">
        <v>1692</v>
      </c>
      <c r="F67" s="88">
        <v>1692</v>
      </c>
      <c r="G67" s="88">
        <v>764.7</v>
      </c>
      <c r="H67" s="85">
        <f>G67/D67*100</f>
        <v>173.82310822176257</v>
      </c>
      <c r="I67" s="82">
        <f>G67/F67*100</f>
        <v>45.195035460992912</v>
      </c>
    </row>
    <row r="68" spans="1:9">
      <c r="A68" s="89"/>
      <c r="B68" s="86" t="s">
        <v>108</v>
      </c>
      <c r="C68" s="86" t="s">
        <v>107</v>
      </c>
      <c r="D68" s="88">
        <v>0</v>
      </c>
      <c r="E68" s="88">
        <v>0</v>
      </c>
      <c r="F68" s="88">
        <v>0</v>
      </c>
      <c r="G68" s="88">
        <v>0</v>
      </c>
      <c r="H68" s="85">
        <v>0</v>
      </c>
      <c r="I68" s="82">
        <v>0</v>
      </c>
    </row>
    <row r="69" spans="1:9">
      <c r="A69" s="89"/>
      <c r="B69" s="86" t="s">
        <v>106</v>
      </c>
      <c r="C69" s="86" t="s">
        <v>105</v>
      </c>
      <c r="D69" s="88">
        <v>0</v>
      </c>
      <c r="E69" s="88">
        <v>0</v>
      </c>
      <c r="F69" s="88">
        <v>0</v>
      </c>
      <c r="G69" s="88">
        <v>0</v>
      </c>
      <c r="H69" s="85">
        <v>0</v>
      </c>
      <c r="I69" s="82">
        <v>0</v>
      </c>
    </row>
    <row r="70" spans="1:9">
      <c r="A70" s="89"/>
      <c r="B70" s="86">
        <v>3295</v>
      </c>
      <c r="C70" s="86" t="s">
        <v>104</v>
      </c>
      <c r="D70" s="88">
        <v>63.72</v>
      </c>
      <c r="E70" s="88">
        <v>128</v>
      </c>
      <c r="F70" s="88">
        <v>128</v>
      </c>
      <c r="G70" s="88">
        <v>63.72</v>
      </c>
      <c r="H70" s="85">
        <f t="shared" ref="H68:H71" si="12">G70/D70*100</f>
        <v>100</v>
      </c>
      <c r="I70" s="82">
        <f t="shared" ref="I68:I71" si="13">G70/F70*100</f>
        <v>49.78125</v>
      </c>
    </row>
    <row r="71" spans="1:9">
      <c r="A71" s="89"/>
      <c r="B71" s="86">
        <v>3296</v>
      </c>
      <c r="C71" s="86" t="s">
        <v>103</v>
      </c>
      <c r="D71" s="88">
        <v>0</v>
      </c>
      <c r="E71" s="88">
        <v>0</v>
      </c>
      <c r="F71" s="88">
        <v>0</v>
      </c>
      <c r="G71" s="88">
        <v>0</v>
      </c>
      <c r="H71" s="85">
        <v>0</v>
      </c>
      <c r="I71" s="82">
        <v>0</v>
      </c>
    </row>
    <row r="72" spans="1:9">
      <c r="A72" s="89"/>
      <c r="B72" s="86" t="s">
        <v>102</v>
      </c>
      <c r="C72" s="86" t="s">
        <v>101</v>
      </c>
      <c r="D72" s="88">
        <v>1473.58</v>
      </c>
      <c r="E72" s="88">
        <v>2617</v>
      </c>
      <c r="F72" s="88">
        <v>2617</v>
      </c>
      <c r="G72" s="88">
        <v>1581.01</v>
      </c>
      <c r="H72" s="85">
        <f>G72/D72*100</f>
        <v>107.29040839316495</v>
      </c>
      <c r="I72" s="82">
        <f>G72/F72*100</f>
        <v>60.413068398930072</v>
      </c>
    </row>
    <row r="73" spans="1:9">
      <c r="A73" s="79">
        <v>34</v>
      </c>
      <c r="B73" s="79"/>
      <c r="C73" s="83" t="s">
        <v>100</v>
      </c>
      <c r="D73" s="85">
        <f>D74+D77</f>
        <v>1547.08</v>
      </c>
      <c r="E73" s="85">
        <f>E74+E77</f>
        <v>4523</v>
      </c>
      <c r="F73" s="85">
        <f>F74+F77</f>
        <v>4523</v>
      </c>
      <c r="G73" s="85">
        <f>G74+G77</f>
        <v>1653.21</v>
      </c>
      <c r="H73" s="85">
        <f>G73/D73*100</f>
        <v>106.86002016702435</v>
      </c>
      <c r="I73" s="82">
        <f>G73/F73*100</f>
        <v>36.551182843245634</v>
      </c>
    </row>
    <row r="74" spans="1:9">
      <c r="A74" s="89"/>
      <c r="B74" s="79"/>
      <c r="C74" s="83" t="s">
        <v>99</v>
      </c>
      <c r="D74" s="85">
        <f>D75+D76</f>
        <v>0</v>
      </c>
      <c r="E74" s="85">
        <f>E75+E76</f>
        <v>0</v>
      </c>
      <c r="F74" s="85">
        <f>F75+F76</f>
        <v>0</v>
      </c>
      <c r="G74" s="85">
        <f>G75+G76</f>
        <v>0</v>
      </c>
      <c r="H74" s="85">
        <v>0</v>
      </c>
      <c r="I74" s="82">
        <v>0</v>
      </c>
    </row>
    <row r="75" spans="1:9" ht="25.5">
      <c r="A75" s="83" t="s">
        <v>98</v>
      </c>
      <c r="B75" s="86" t="s">
        <v>97</v>
      </c>
      <c r="C75" s="86" t="s">
        <v>96</v>
      </c>
      <c r="D75" s="87">
        <f>'[1]STRANA 2'!F66</f>
        <v>0</v>
      </c>
      <c r="E75" s="88">
        <v>0</v>
      </c>
      <c r="F75" s="88">
        <v>0</v>
      </c>
      <c r="G75" s="88">
        <v>0</v>
      </c>
      <c r="H75" s="85">
        <v>0</v>
      </c>
      <c r="I75" s="82">
        <v>0</v>
      </c>
    </row>
    <row r="76" spans="1:9">
      <c r="A76" s="31"/>
      <c r="B76" s="86">
        <v>3425</v>
      </c>
      <c r="C76" s="86" t="s">
        <v>95</v>
      </c>
      <c r="D76" s="87">
        <f>'[1]STRANA 2'!F67</f>
        <v>0</v>
      </c>
      <c r="E76" s="88">
        <v>0</v>
      </c>
      <c r="F76" s="88">
        <v>0</v>
      </c>
      <c r="G76" s="88">
        <v>0</v>
      </c>
      <c r="H76" s="85">
        <v>0</v>
      </c>
      <c r="I76" s="82">
        <v>0</v>
      </c>
    </row>
    <row r="77" spans="1:9">
      <c r="A77" s="79">
        <v>343</v>
      </c>
      <c r="B77" s="79"/>
      <c r="C77" s="83" t="s">
        <v>94</v>
      </c>
      <c r="D77" s="85">
        <f>SUM(D78:D81)</f>
        <v>1547.08</v>
      </c>
      <c r="E77" s="85">
        <f>SUM(E78:E81)</f>
        <v>4523</v>
      </c>
      <c r="F77" s="85">
        <f>SUM(F78:F81)</f>
        <v>4523</v>
      </c>
      <c r="G77" s="85">
        <f>SUM(G78:G81)</f>
        <v>1653.21</v>
      </c>
      <c r="H77" s="85">
        <f>G77/D77*100</f>
        <v>106.86002016702435</v>
      </c>
      <c r="I77" s="82">
        <f>G77/F77*100</f>
        <v>36.551182843245634</v>
      </c>
    </row>
    <row r="78" spans="1:9">
      <c r="A78" s="89"/>
      <c r="B78" s="86" t="s">
        <v>93</v>
      </c>
      <c r="C78" s="86" t="s">
        <v>92</v>
      </c>
      <c r="D78" s="88">
        <v>1539.12</v>
      </c>
      <c r="E78" s="88">
        <v>4203</v>
      </c>
      <c r="F78" s="88">
        <v>4203</v>
      </c>
      <c r="G78" s="88">
        <v>1637</v>
      </c>
      <c r="H78" s="85">
        <f>G78/D78*100</f>
        <v>106.35947814335465</v>
      </c>
      <c r="I78" s="82">
        <f>G78/F78*100</f>
        <v>38.948370211753506</v>
      </c>
    </row>
    <row r="79" spans="1:9" ht="25.5">
      <c r="A79" s="83"/>
      <c r="B79" s="86">
        <v>3432</v>
      </c>
      <c r="C79" s="86" t="s">
        <v>90</v>
      </c>
      <c r="D79" s="88">
        <v>0</v>
      </c>
      <c r="E79" s="88">
        <v>0</v>
      </c>
      <c r="F79" s="88">
        <v>0</v>
      </c>
      <c r="G79" s="88">
        <v>0</v>
      </c>
      <c r="H79" s="85">
        <v>0</v>
      </c>
      <c r="I79" s="82">
        <v>0</v>
      </c>
    </row>
    <row r="80" spans="1:9">
      <c r="A80" s="89"/>
      <c r="B80" s="86" t="s">
        <v>89</v>
      </c>
      <c r="C80" s="86" t="s">
        <v>88</v>
      </c>
      <c r="D80" s="88">
        <v>0</v>
      </c>
      <c r="E80" s="88">
        <v>160</v>
      </c>
      <c r="F80" s="88">
        <v>160</v>
      </c>
      <c r="G80" s="88">
        <v>0</v>
      </c>
      <c r="H80" s="85">
        <v>0</v>
      </c>
      <c r="I80" s="82">
        <v>0</v>
      </c>
    </row>
    <row r="81" spans="1:9">
      <c r="A81" s="89"/>
      <c r="B81" s="86" t="s">
        <v>87</v>
      </c>
      <c r="C81" s="86" t="s">
        <v>86</v>
      </c>
      <c r="D81" s="88">
        <v>7.96</v>
      </c>
      <c r="E81" s="88">
        <v>160</v>
      </c>
      <c r="F81" s="88">
        <v>160</v>
      </c>
      <c r="G81" s="88">
        <v>16.21</v>
      </c>
      <c r="H81" s="85">
        <f>G81/D81*100</f>
        <v>203.64321608040203</v>
      </c>
      <c r="I81" s="82">
        <f>G81/F81*100</f>
        <v>10.13125</v>
      </c>
    </row>
    <row r="82" spans="1:9" ht="25.5">
      <c r="A82" s="79">
        <v>36</v>
      </c>
      <c r="B82" s="83"/>
      <c r="C82" s="83" t="s">
        <v>85</v>
      </c>
      <c r="D82" s="85">
        <f t="shared" ref="D82:G83" si="14">D83</f>
        <v>0</v>
      </c>
      <c r="E82" s="85">
        <f t="shared" si="14"/>
        <v>0</v>
      </c>
      <c r="F82" s="85">
        <f t="shared" si="14"/>
        <v>0</v>
      </c>
      <c r="G82" s="85">
        <f t="shared" si="14"/>
        <v>0</v>
      </c>
      <c r="H82" s="85">
        <v>0</v>
      </c>
      <c r="I82" s="82">
        <v>0</v>
      </c>
    </row>
    <row r="83" spans="1:9">
      <c r="A83" s="79">
        <v>363</v>
      </c>
      <c r="B83" s="83"/>
      <c r="C83" s="83" t="s">
        <v>84</v>
      </c>
      <c r="D83" s="85">
        <f t="shared" si="14"/>
        <v>0</v>
      </c>
      <c r="E83" s="85">
        <f t="shared" si="14"/>
        <v>0</v>
      </c>
      <c r="F83" s="85">
        <f t="shared" si="14"/>
        <v>0</v>
      </c>
      <c r="G83" s="85">
        <f t="shared" si="14"/>
        <v>0</v>
      </c>
      <c r="H83" s="85">
        <v>0</v>
      </c>
      <c r="I83" s="82">
        <v>0</v>
      </c>
    </row>
    <row r="84" spans="1:9">
      <c r="A84" s="31"/>
      <c r="B84" s="86">
        <v>3631</v>
      </c>
      <c r="C84" s="86" t="s">
        <v>83</v>
      </c>
      <c r="D84" s="88">
        <v>0</v>
      </c>
      <c r="E84" s="88">
        <v>0</v>
      </c>
      <c r="F84" s="88">
        <v>0</v>
      </c>
      <c r="G84" s="88">
        <v>0</v>
      </c>
      <c r="H84" s="85">
        <v>0</v>
      </c>
      <c r="I84" s="82">
        <v>0</v>
      </c>
    </row>
    <row r="85" spans="1:9" ht="25.5">
      <c r="A85" s="90">
        <v>369</v>
      </c>
      <c r="B85" s="86"/>
      <c r="C85" s="83" t="s">
        <v>82</v>
      </c>
      <c r="D85" s="85">
        <f>D86</f>
        <v>0</v>
      </c>
      <c r="E85" s="85">
        <f>E86</f>
        <v>0</v>
      </c>
      <c r="F85" s="85">
        <f>F86</f>
        <v>0</v>
      </c>
      <c r="G85" s="85">
        <f>G86</f>
        <v>46653.7</v>
      </c>
      <c r="H85" s="85">
        <v>0</v>
      </c>
      <c r="I85" s="82">
        <v>0</v>
      </c>
    </row>
    <row r="86" spans="1:9">
      <c r="A86" s="90"/>
      <c r="B86" s="86">
        <v>3691</v>
      </c>
      <c r="C86" s="86" t="s">
        <v>81</v>
      </c>
      <c r="D86" s="87">
        <v>0</v>
      </c>
      <c r="E86" s="88">
        <v>0</v>
      </c>
      <c r="F86" s="88">
        <v>0</v>
      </c>
      <c r="G86" s="88">
        <v>46653.7</v>
      </c>
      <c r="H86" s="85">
        <v>0</v>
      </c>
      <c r="I86" s="82">
        <v>0</v>
      </c>
    </row>
    <row r="87" spans="1:9">
      <c r="A87" s="79">
        <v>37</v>
      </c>
      <c r="B87" s="79"/>
      <c r="C87" s="83" t="s">
        <v>80</v>
      </c>
      <c r="D87" s="85">
        <f>D88</f>
        <v>29505.119999999999</v>
      </c>
      <c r="E87" s="85">
        <f>E88</f>
        <v>104560</v>
      </c>
      <c r="F87" s="85">
        <f>F88</f>
        <v>104560</v>
      </c>
      <c r="G87" s="85">
        <f>G88</f>
        <v>28261.77</v>
      </c>
      <c r="H87" s="85">
        <f>G87/D87*100</f>
        <v>95.785985618767185</v>
      </c>
      <c r="I87" s="82">
        <f>G87/F87*100</f>
        <v>27.029236801836266</v>
      </c>
    </row>
    <row r="88" spans="1:9">
      <c r="A88" s="79">
        <v>372</v>
      </c>
      <c r="B88" s="79"/>
      <c r="C88" s="83" t="s">
        <v>79</v>
      </c>
      <c r="D88" s="85">
        <f>D89+D90</f>
        <v>29505.119999999999</v>
      </c>
      <c r="E88" s="85">
        <f>E89+E90</f>
        <v>104560</v>
      </c>
      <c r="F88" s="85">
        <f>F89+F90</f>
        <v>104560</v>
      </c>
      <c r="G88" s="85">
        <f>G89+G90</f>
        <v>28261.77</v>
      </c>
      <c r="H88" s="85">
        <f>G88/D88*100</f>
        <v>95.785985618767185</v>
      </c>
      <c r="I88" s="82">
        <f>G88/F88*100</f>
        <v>27.029236801836266</v>
      </c>
    </row>
    <row r="89" spans="1:9">
      <c r="A89" s="79"/>
      <c r="B89" s="86">
        <v>3721</v>
      </c>
      <c r="C89" s="86" t="s">
        <v>78</v>
      </c>
      <c r="D89" s="88">
        <v>29505.119999999999</v>
      </c>
      <c r="E89" s="88">
        <v>103000</v>
      </c>
      <c r="F89" s="88">
        <v>103000</v>
      </c>
      <c r="G89" s="88">
        <v>28261.77</v>
      </c>
      <c r="H89" s="85">
        <f>G89/D89*100</f>
        <v>95.785985618767185</v>
      </c>
      <c r="I89" s="82">
        <f>G89/F89*100</f>
        <v>27.438611650485438</v>
      </c>
    </row>
    <row r="90" spans="1:9">
      <c r="A90" s="83"/>
      <c r="B90" s="86">
        <v>3722</v>
      </c>
      <c r="C90" s="86" t="s">
        <v>77</v>
      </c>
      <c r="D90" s="88">
        <v>0</v>
      </c>
      <c r="E90" s="88">
        <v>1560</v>
      </c>
      <c r="F90" s="88">
        <v>1560</v>
      </c>
      <c r="G90" s="88">
        <v>0</v>
      </c>
      <c r="H90" s="85">
        <v>0</v>
      </c>
      <c r="I90" s="82">
        <f>G90/F90*100</f>
        <v>0</v>
      </c>
    </row>
    <row r="91" spans="1:9" ht="25.5">
      <c r="A91" s="89"/>
      <c r="B91" s="79"/>
      <c r="C91" s="91" t="s">
        <v>76</v>
      </c>
      <c r="D91" s="92">
        <v>0</v>
      </c>
      <c r="E91" s="85">
        <f>E92+E100</f>
        <v>0</v>
      </c>
      <c r="F91" s="85">
        <f>F92+F100</f>
        <v>0</v>
      </c>
      <c r="G91" s="85">
        <f>G92</f>
        <v>2171394.21</v>
      </c>
      <c r="H91" s="85">
        <v>0</v>
      </c>
      <c r="I91" s="82">
        <v>0</v>
      </c>
    </row>
    <row r="92" spans="1:9">
      <c r="A92" s="79">
        <v>4</v>
      </c>
      <c r="B92" s="79"/>
      <c r="C92" s="91" t="s">
        <v>75</v>
      </c>
      <c r="D92" s="85">
        <f>D93+D98+D100</f>
        <v>0</v>
      </c>
      <c r="E92" s="85">
        <f>E93+E98+E100</f>
        <v>0</v>
      </c>
      <c r="F92" s="85">
        <f>F93+F98+F100</f>
        <v>0</v>
      </c>
      <c r="G92" s="85">
        <f>G93+G98+G100</f>
        <v>2171394.21</v>
      </c>
      <c r="H92" s="85">
        <v>0</v>
      </c>
      <c r="I92" s="82">
        <v>0</v>
      </c>
    </row>
    <row r="93" spans="1:9">
      <c r="A93" s="79">
        <v>42</v>
      </c>
      <c r="B93" s="79"/>
      <c r="C93" s="91" t="s">
        <v>74</v>
      </c>
      <c r="D93" s="93">
        <f>'[1]STRANA 2'!F82</f>
        <v>0</v>
      </c>
      <c r="E93" s="85">
        <f>E94+E95+E96+E97</f>
        <v>0</v>
      </c>
      <c r="F93" s="85">
        <f>F94+F95+F96+F97</f>
        <v>0</v>
      </c>
      <c r="G93" s="85">
        <f>G94+G95+G96+G97</f>
        <v>0</v>
      </c>
      <c r="H93" s="85">
        <v>0</v>
      </c>
      <c r="I93" s="82">
        <v>0</v>
      </c>
    </row>
    <row r="94" spans="1:9">
      <c r="A94" s="91">
        <v>422</v>
      </c>
      <c r="B94" s="94" t="s">
        <v>73</v>
      </c>
      <c r="C94" s="94" t="s">
        <v>72</v>
      </c>
      <c r="D94" s="95">
        <f>'[1]STRANA 2'!F83</f>
        <v>0</v>
      </c>
      <c r="E94" s="88">
        <v>0</v>
      </c>
      <c r="F94" s="88">
        <v>0</v>
      </c>
      <c r="G94" s="88">
        <v>0</v>
      </c>
      <c r="H94" s="85">
        <v>0</v>
      </c>
      <c r="I94" s="82">
        <v>0</v>
      </c>
    </row>
    <row r="95" spans="1:9">
      <c r="A95" s="91"/>
      <c r="B95" s="94" t="s">
        <v>71</v>
      </c>
      <c r="C95" s="94" t="s">
        <v>70</v>
      </c>
      <c r="D95" s="95">
        <f>'[1]STRANA 2'!F84</f>
        <v>0</v>
      </c>
      <c r="E95" s="88">
        <v>0</v>
      </c>
      <c r="F95" s="88">
        <v>0</v>
      </c>
      <c r="G95" s="88">
        <v>0</v>
      </c>
      <c r="H95" s="85">
        <v>0</v>
      </c>
      <c r="I95" s="82">
        <v>0</v>
      </c>
    </row>
    <row r="96" spans="1:9">
      <c r="A96" s="89"/>
      <c r="B96" s="94">
        <v>4223</v>
      </c>
      <c r="C96" s="94" t="s">
        <v>69</v>
      </c>
      <c r="D96" s="95">
        <f>'[1]STRANA 2'!F85</f>
        <v>0</v>
      </c>
      <c r="E96" s="88">
        <v>0</v>
      </c>
      <c r="F96" s="88">
        <v>0</v>
      </c>
      <c r="G96" s="88">
        <v>0</v>
      </c>
      <c r="H96" s="85">
        <v>0</v>
      </c>
      <c r="I96" s="82">
        <v>0</v>
      </c>
    </row>
    <row r="97" spans="1:9">
      <c r="A97" s="89"/>
      <c r="B97" s="94">
        <v>4225</v>
      </c>
      <c r="C97" s="94" t="s">
        <v>68</v>
      </c>
      <c r="D97" s="95">
        <f>'[1]STRANA 2'!F86</f>
        <v>0</v>
      </c>
      <c r="E97" s="88">
        <v>0</v>
      </c>
      <c r="F97" s="88">
        <v>0</v>
      </c>
      <c r="G97" s="88">
        <v>0</v>
      </c>
      <c r="H97" s="85">
        <v>0</v>
      </c>
      <c r="I97" s="82">
        <v>0</v>
      </c>
    </row>
    <row r="98" spans="1:9">
      <c r="A98" s="91">
        <v>426</v>
      </c>
      <c r="B98" s="79"/>
      <c r="C98" s="91" t="s">
        <v>67</v>
      </c>
      <c r="D98" s="93">
        <f>'[1]STRANA 2'!F87</f>
        <v>0</v>
      </c>
      <c r="E98" s="85">
        <f>E99</f>
        <v>0</v>
      </c>
      <c r="F98" s="85">
        <f>F99</f>
        <v>0</v>
      </c>
      <c r="G98" s="85">
        <f>G99</f>
        <v>0</v>
      </c>
      <c r="H98" s="85">
        <v>0</v>
      </c>
      <c r="I98" s="82">
        <v>0</v>
      </c>
    </row>
    <row r="99" spans="1:9">
      <c r="A99" s="31"/>
      <c r="B99" s="94">
        <v>4262</v>
      </c>
      <c r="C99" s="94" t="s">
        <v>66</v>
      </c>
      <c r="D99" s="95">
        <f>'[1]STRANA 2'!F88</f>
        <v>0</v>
      </c>
      <c r="E99" s="88">
        <v>0</v>
      </c>
      <c r="F99" s="88">
        <v>0</v>
      </c>
      <c r="G99" s="88">
        <v>0</v>
      </c>
      <c r="H99" s="85">
        <v>0</v>
      </c>
      <c r="I99" s="82">
        <v>0</v>
      </c>
    </row>
    <row r="100" spans="1:9" ht="25.5">
      <c r="A100" s="79">
        <v>45</v>
      </c>
      <c r="B100" s="96"/>
      <c r="C100" s="97" t="s">
        <v>65</v>
      </c>
      <c r="D100" s="85">
        <f>D101+D103</f>
        <v>0</v>
      </c>
      <c r="E100" s="85">
        <f>E101+E103</f>
        <v>0</v>
      </c>
      <c r="F100" s="85">
        <f>F101+F103</f>
        <v>0</v>
      </c>
      <c r="G100" s="85">
        <f>G101+G103</f>
        <v>2171394.21</v>
      </c>
      <c r="H100" s="85">
        <v>0</v>
      </c>
      <c r="I100" s="82">
        <v>0</v>
      </c>
    </row>
    <row r="101" spans="1:9">
      <c r="A101" s="96">
        <v>451</v>
      </c>
      <c r="B101" s="96"/>
      <c r="C101" s="97" t="s">
        <v>64</v>
      </c>
      <c r="D101" s="85">
        <f>D102</f>
        <v>0</v>
      </c>
      <c r="E101" s="85">
        <f>E102</f>
        <v>0</v>
      </c>
      <c r="F101" s="85">
        <f>F102</f>
        <v>0</v>
      </c>
      <c r="G101" s="85">
        <f>G102</f>
        <v>2171394.21</v>
      </c>
      <c r="H101" s="85">
        <v>0</v>
      </c>
      <c r="I101" s="82">
        <v>0</v>
      </c>
    </row>
    <row r="102" spans="1:9">
      <c r="A102" s="96"/>
      <c r="B102" s="99">
        <v>4511</v>
      </c>
      <c r="C102" s="100" t="s">
        <v>64</v>
      </c>
      <c r="D102" s="88">
        <v>0</v>
      </c>
      <c r="E102" s="88">
        <v>0</v>
      </c>
      <c r="F102" s="88">
        <v>0</v>
      </c>
      <c r="G102" s="88">
        <v>2171394.21</v>
      </c>
      <c r="H102" s="85">
        <v>0</v>
      </c>
      <c r="I102" s="82">
        <v>0</v>
      </c>
    </row>
    <row r="103" spans="1:9">
      <c r="A103" s="96">
        <v>454</v>
      </c>
      <c r="B103" s="96"/>
      <c r="C103" s="97" t="s">
        <v>63</v>
      </c>
      <c r="D103" s="98">
        <f>'[1]STRANA 2'!F92</f>
        <v>0</v>
      </c>
      <c r="E103" s="85">
        <f>E104</f>
        <v>0</v>
      </c>
      <c r="F103" s="85">
        <f>F104</f>
        <v>0</v>
      </c>
      <c r="G103" s="85">
        <f>G104</f>
        <v>0</v>
      </c>
      <c r="H103" s="85">
        <v>0</v>
      </c>
      <c r="I103" s="82">
        <v>0</v>
      </c>
    </row>
    <row r="104" spans="1:9">
      <c r="A104" s="96"/>
      <c r="B104" s="99">
        <v>4541</v>
      </c>
      <c r="C104" s="100" t="s">
        <v>63</v>
      </c>
      <c r="D104" s="101">
        <f>'[1]STRANA 2'!F93</f>
        <v>0</v>
      </c>
      <c r="E104" s="88">
        <v>0</v>
      </c>
      <c r="F104" s="88">
        <v>0</v>
      </c>
      <c r="G104" s="88">
        <v>0</v>
      </c>
      <c r="H104" s="85">
        <v>0</v>
      </c>
      <c r="I104" s="82">
        <v>0</v>
      </c>
    </row>
    <row r="105" spans="1:9">
      <c r="A105" s="64"/>
    </row>
    <row r="106" spans="1:9">
      <c r="A106" s="63"/>
    </row>
  </sheetData>
  <mergeCells count="5">
    <mergeCell ref="A8:C8"/>
    <mergeCell ref="C2:D2"/>
    <mergeCell ref="C4:D4"/>
    <mergeCell ref="A5:H5"/>
    <mergeCell ref="A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32"/>
  <sheetViews>
    <sheetView topLeftCell="A3" workbookViewId="0">
      <selection activeCell="D33" sqref="D33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3"/>
      <c r="C1" s="3"/>
      <c r="D1" s="3"/>
      <c r="E1" s="3"/>
      <c r="F1" s="4"/>
      <c r="G1" s="4"/>
      <c r="H1" s="4"/>
    </row>
    <row r="2" spans="2:8" ht="15.75" customHeight="1">
      <c r="B2" s="179" t="s">
        <v>37</v>
      </c>
      <c r="C2" s="179"/>
      <c r="D2" s="179"/>
      <c r="E2" s="179"/>
      <c r="F2" s="179"/>
      <c r="G2" s="179"/>
      <c r="H2" s="179"/>
    </row>
    <row r="3" spans="2:8" ht="18">
      <c r="B3" s="3"/>
      <c r="C3" s="3"/>
      <c r="D3" s="3"/>
      <c r="E3" s="3"/>
      <c r="F3" s="4"/>
      <c r="G3" s="4"/>
      <c r="H3" s="4"/>
    </row>
    <row r="4" spans="2:8" ht="47.25" customHeight="1">
      <c r="B4" s="38" t="s">
        <v>4</v>
      </c>
      <c r="C4" s="38" t="s">
        <v>221</v>
      </c>
      <c r="D4" s="38" t="s">
        <v>222</v>
      </c>
      <c r="E4" s="38" t="s">
        <v>223</v>
      </c>
      <c r="F4" s="38" t="s">
        <v>224</v>
      </c>
      <c r="G4" s="130" t="s">
        <v>225</v>
      </c>
      <c r="H4" s="130" t="s">
        <v>226</v>
      </c>
    </row>
    <row r="5" spans="2:8">
      <c r="B5" s="38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35</v>
      </c>
      <c r="H5" s="40" t="s">
        <v>36</v>
      </c>
    </row>
    <row r="6" spans="2:8">
      <c r="B6" s="10" t="s">
        <v>48</v>
      </c>
      <c r="C6" s="123">
        <f>SUM(C7+C9+C11+C13)</f>
        <v>2208261.34</v>
      </c>
      <c r="D6" s="123">
        <f t="shared" ref="D6:E6" si="0">SUM(D7+D9+D11+D13)</f>
        <v>5046598</v>
      </c>
      <c r="E6" s="123">
        <f t="shared" si="0"/>
        <v>4926598</v>
      </c>
      <c r="F6" s="123">
        <f>SUM(F7+F9+F11+F13+F16)</f>
        <v>4317799.21</v>
      </c>
      <c r="G6" s="132">
        <f>F6/C6*100</f>
        <v>195.52935749896344</v>
      </c>
      <c r="H6" s="132">
        <f>F6/E6*100</f>
        <v>87.642612813142051</v>
      </c>
    </row>
    <row r="7" spans="2:8">
      <c r="B7" s="10" t="s">
        <v>15</v>
      </c>
      <c r="C7" s="126">
        <f>SUM(C8)</f>
        <v>1898611.17</v>
      </c>
      <c r="D7" s="126">
        <f t="shared" ref="D7:F7" si="1">SUM(D8)</f>
        <v>4374113</v>
      </c>
      <c r="E7" s="126">
        <f t="shared" si="1"/>
        <v>4254113</v>
      </c>
      <c r="F7" s="126">
        <f t="shared" si="1"/>
        <v>1816576.36</v>
      </c>
      <c r="G7" s="132">
        <f t="shared" ref="G7:G27" si="2">F7/C7*100</f>
        <v>95.679220090125156</v>
      </c>
      <c r="H7" s="132">
        <f t="shared" ref="H7:H27" si="3">F7/E7*100</f>
        <v>42.701648028625478</v>
      </c>
    </row>
    <row r="8" spans="2:8">
      <c r="B8" s="23" t="s">
        <v>16</v>
      </c>
      <c r="C8" s="125">
        <v>1898611.17</v>
      </c>
      <c r="D8" s="124">
        <v>4374113</v>
      </c>
      <c r="E8" s="124">
        <v>4254113</v>
      </c>
      <c r="F8" s="125">
        <v>1816576.36</v>
      </c>
      <c r="G8" s="132">
        <f t="shared" si="2"/>
        <v>95.679220090125156</v>
      </c>
      <c r="H8" s="132">
        <f t="shared" si="3"/>
        <v>42.701648028625478</v>
      </c>
    </row>
    <row r="9" spans="2:8">
      <c r="B9" s="10" t="s">
        <v>21</v>
      </c>
      <c r="C9" s="126">
        <f>SUM(C10)</f>
        <v>39586.06</v>
      </c>
      <c r="D9" s="126">
        <f t="shared" ref="D9:F9" si="4">SUM(D10)</f>
        <v>92528</v>
      </c>
      <c r="E9" s="126">
        <f t="shared" si="4"/>
        <v>92528</v>
      </c>
      <c r="F9" s="126">
        <f t="shared" si="4"/>
        <v>42132.3</v>
      </c>
      <c r="G9" s="132">
        <f t="shared" si="2"/>
        <v>106.43216324130262</v>
      </c>
      <c r="H9" s="132">
        <f t="shared" si="3"/>
        <v>45.534648971122259</v>
      </c>
    </row>
    <row r="10" spans="2:8">
      <c r="B10" s="25" t="s">
        <v>22</v>
      </c>
      <c r="C10" s="125">
        <v>39586.06</v>
      </c>
      <c r="D10" s="124">
        <v>92528</v>
      </c>
      <c r="E10" s="124">
        <v>92528</v>
      </c>
      <c r="F10" s="125">
        <v>42132.3</v>
      </c>
      <c r="G10" s="132">
        <f t="shared" si="2"/>
        <v>106.43216324130262</v>
      </c>
      <c r="H10" s="132">
        <f t="shared" si="3"/>
        <v>45.534648971122259</v>
      </c>
    </row>
    <row r="11" spans="2:8">
      <c r="B11" s="10" t="s">
        <v>211</v>
      </c>
      <c r="C11" s="126">
        <f>SUM(C12)</f>
        <v>270064.11</v>
      </c>
      <c r="D11" s="126">
        <f t="shared" ref="D11:F11" si="5">SUM(D12)</f>
        <v>550000</v>
      </c>
      <c r="E11" s="126">
        <f t="shared" si="5"/>
        <v>550000</v>
      </c>
      <c r="F11" s="126">
        <f t="shared" si="5"/>
        <v>1155154.23</v>
      </c>
      <c r="G11" s="132">
        <f t="shared" si="2"/>
        <v>427.73333709540304</v>
      </c>
      <c r="H11" s="132">
        <f t="shared" si="3"/>
        <v>210.02804181818183</v>
      </c>
    </row>
    <row r="12" spans="2:8">
      <c r="B12" s="25" t="s">
        <v>212</v>
      </c>
      <c r="C12" s="125">
        <v>270064.11</v>
      </c>
      <c r="D12" s="124">
        <v>550000</v>
      </c>
      <c r="E12" s="124">
        <v>550000</v>
      </c>
      <c r="F12" s="125">
        <v>1155154.23</v>
      </c>
      <c r="G12" s="132">
        <f t="shared" si="2"/>
        <v>427.73333709540304</v>
      </c>
      <c r="H12" s="132">
        <f t="shared" si="3"/>
        <v>210.02804181818183</v>
      </c>
    </row>
    <row r="13" spans="2:8">
      <c r="B13" s="10" t="s">
        <v>213</v>
      </c>
      <c r="C13" s="126">
        <f>SUM(C14)</f>
        <v>0</v>
      </c>
      <c r="D13" s="126">
        <f>SUM(D14)</f>
        <v>29957</v>
      </c>
      <c r="E13" s="126">
        <f>SUM(E14)</f>
        <v>29957</v>
      </c>
      <c r="F13" s="126">
        <f>SUM(F14+F15)</f>
        <v>1302836.52</v>
      </c>
      <c r="G13" s="132">
        <v>0</v>
      </c>
      <c r="H13" s="132">
        <f t="shared" si="3"/>
        <v>4349.021998197416</v>
      </c>
    </row>
    <row r="14" spans="2:8">
      <c r="B14" s="25" t="s">
        <v>214</v>
      </c>
      <c r="C14" s="124">
        <v>0</v>
      </c>
      <c r="D14" s="124">
        <v>29957</v>
      </c>
      <c r="E14" s="124">
        <v>29957</v>
      </c>
      <c r="F14" s="125">
        <v>0</v>
      </c>
      <c r="G14" s="132">
        <v>0</v>
      </c>
      <c r="H14" s="132">
        <f t="shared" si="3"/>
        <v>0</v>
      </c>
    </row>
    <row r="15" spans="2:8">
      <c r="B15" s="25" t="s">
        <v>236</v>
      </c>
      <c r="C15" s="124">
        <v>0</v>
      </c>
      <c r="D15" s="124">
        <v>0</v>
      </c>
      <c r="E15" s="124">
        <v>0</v>
      </c>
      <c r="F15" s="125">
        <v>1302836.52</v>
      </c>
      <c r="G15" s="185">
        <v>0</v>
      </c>
      <c r="H15" s="132">
        <v>0</v>
      </c>
    </row>
    <row r="16" spans="2:8">
      <c r="B16" s="10" t="s">
        <v>237</v>
      </c>
      <c r="C16" s="126">
        <f>SUM(C17)</f>
        <v>0</v>
      </c>
      <c r="D16" s="126">
        <f t="shared" ref="D16:E16" si="6">SUM(D17)</f>
        <v>0</v>
      </c>
      <c r="E16" s="126">
        <f t="shared" si="6"/>
        <v>0</v>
      </c>
      <c r="F16" s="184">
        <f>F17</f>
        <v>1099.8</v>
      </c>
      <c r="G16" s="132">
        <v>0</v>
      </c>
      <c r="H16" s="132">
        <v>0</v>
      </c>
    </row>
    <row r="17" spans="2:11">
      <c r="B17" s="25" t="s">
        <v>238</v>
      </c>
      <c r="C17" s="124">
        <v>0</v>
      </c>
      <c r="D17" s="124">
        <v>0</v>
      </c>
      <c r="E17" s="124">
        <v>0</v>
      </c>
      <c r="F17" s="125">
        <v>1099.8</v>
      </c>
      <c r="G17" s="185">
        <v>0</v>
      </c>
      <c r="H17" s="132">
        <v>0</v>
      </c>
    </row>
    <row r="18" spans="2:11">
      <c r="B18" s="25"/>
      <c r="C18" s="124"/>
      <c r="D18" s="124"/>
      <c r="E18" s="124"/>
      <c r="F18" s="125"/>
      <c r="G18" s="131"/>
      <c r="H18" s="132"/>
    </row>
    <row r="19" spans="2:11" ht="15.75" customHeight="1">
      <c r="B19" s="10" t="s">
        <v>49</v>
      </c>
      <c r="C19" s="127">
        <f>SUM(C20+C22+C24+C26)</f>
        <v>2511509.1399999997</v>
      </c>
      <c r="D19" s="127">
        <f t="shared" ref="D19:F19" si="7">SUM(D20+D22+D24+D26)</f>
        <v>5046598</v>
      </c>
      <c r="E19" s="127">
        <f t="shared" si="7"/>
        <v>4926598</v>
      </c>
      <c r="F19" s="127">
        <f>SUM(F20+F22+F24+F26+F29)</f>
        <v>4343490.7600000007</v>
      </c>
      <c r="G19" s="132">
        <f t="shared" si="2"/>
        <v>172.94345821094649</v>
      </c>
      <c r="H19" s="132">
        <f t="shared" si="3"/>
        <v>88.16409944549973</v>
      </c>
    </row>
    <row r="20" spans="2:11" ht="15.75" customHeight="1">
      <c r="B20" s="10" t="s">
        <v>15</v>
      </c>
      <c r="C20" s="126">
        <f>SUM(C21)</f>
        <v>2169278.7599999998</v>
      </c>
      <c r="D20" s="126">
        <f t="shared" ref="D20:F20" si="8">SUM(D21)</f>
        <v>4374113</v>
      </c>
      <c r="E20" s="126">
        <f t="shared" si="8"/>
        <v>4254113</v>
      </c>
      <c r="F20" s="126">
        <f t="shared" si="8"/>
        <v>1844520.52</v>
      </c>
      <c r="G20" s="132">
        <f t="shared" si="2"/>
        <v>85.029206665905861</v>
      </c>
      <c r="H20" s="132">
        <f t="shared" si="3"/>
        <v>43.358521976261564</v>
      </c>
    </row>
    <row r="21" spans="2:11">
      <c r="B21" s="23" t="s">
        <v>16</v>
      </c>
      <c r="C21" s="125">
        <v>2169278.7599999998</v>
      </c>
      <c r="D21" s="124">
        <v>4374113</v>
      </c>
      <c r="E21" s="124">
        <v>4254113</v>
      </c>
      <c r="F21" s="125">
        <v>1844520.52</v>
      </c>
      <c r="G21" s="132">
        <f t="shared" si="2"/>
        <v>85.029206665905861</v>
      </c>
      <c r="H21" s="132">
        <f t="shared" si="3"/>
        <v>43.358521976261564</v>
      </c>
    </row>
    <row r="22" spans="2:11">
      <c r="B22" s="10" t="s">
        <v>21</v>
      </c>
      <c r="C22" s="126">
        <f>SUM(C23)</f>
        <v>39450.36</v>
      </c>
      <c r="D22" s="126">
        <f t="shared" ref="D22:F22" si="9">SUM(D23)</f>
        <v>92528</v>
      </c>
      <c r="E22" s="126">
        <f t="shared" si="9"/>
        <v>92528</v>
      </c>
      <c r="F22" s="126">
        <f t="shared" si="9"/>
        <v>42115.839999999997</v>
      </c>
      <c r="G22" s="132">
        <f t="shared" si="2"/>
        <v>106.75654163865677</v>
      </c>
      <c r="H22" s="132">
        <f t="shared" si="3"/>
        <v>45.516859761369524</v>
      </c>
    </row>
    <row r="23" spans="2:11">
      <c r="B23" s="25" t="s">
        <v>22</v>
      </c>
      <c r="C23" s="125">
        <v>39450.36</v>
      </c>
      <c r="D23" s="124">
        <v>92528</v>
      </c>
      <c r="E23" s="124">
        <v>92528</v>
      </c>
      <c r="F23" s="125">
        <v>42115.839999999997</v>
      </c>
      <c r="G23" s="132">
        <f t="shared" si="2"/>
        <v>106.75654163865677</v>
      </c>
      <c r="H23" s="132">
        <f t="shared" si="3"/>
        <v>45.516859761369524</v>
      </c>
    </row>
    <row r="24" spans="2:11">
      <c r="B24" s="10" t="s">
        <v>211</v>
      </c>
      <c r="C24" s="126">
        <f>SUM(C25)</f>
        <v>290108.13</v>
      </c>
      <c r="D24" s="126">
        <f t="shared" ref="D24:F24" si="10">SUM(D25)</f>
        <v>550000</v>
      </c>
      <c r="E24" s="126">
        <f t="shared" si="10"/>
        <v>550000</v>
      </c>
      <c r="F24" s="126">
        <f t="shared" si="10"/>
        <v>1152918.08</v>
      </c>
      <c r="G24" s="132">
        <f t="shared" si="2"/>
        <v>397.40977958804535</v>
      </c>
      <c r="H24" s="132">
        <f t="shared" si="3"/>
        <v>209.6214690909091</v>
      </c>
    </row>
    <row r="25" spans="2:11">
      <c r="B25" s="25" t="s">
        <v>212</v>
      </c>
      <c r="C25" s="125">
        <v>290108.13</v>
      </c>
      <c r="D25" s="124">
        <v>550000</v>
      </c>
      <c r="E25" s="124">
        <v>550000</v>
      </c>
      <c r="F25" s="125">
        <v>1152918.08</v>
      </c>
      <c r="G25" s="132">
        <f t="shared" si="2"/>
        <v>397.40977958804535</v>
      </c>
      <c r="H25" s="132">
        <f t="shared" si="3"/>
        <v>209.6214690909091</v>
      </c>
    </row>
    <row r="26" spans="2:11">
      <c r="B26" s="10" t="s">
        <v>213</v>
      </c>
      <c r="C26" s="126">
        <f>SUM(C27)</f>
        <v>12671.89</v>
      </c>
      <c r="D26" s="126">
        <f t="shared" ref="D26:F26" si="11">SUM(D27)</f>
        <v>29957</v>
      </c>
      <c r="E26" s="126">
        <f t="shared" si="11"/>
        <v>29957</v>
      </c>
      <c r="F26" s="126">
        <f>SUM(F27+F28)</f>
        <v>1302836.52</v>
      </c>
      <c r="G26" s="132">
        <f t="shared" si="2"/>
        <v>10281.311785376925</v>
      </c>
      <c r="H26" s="132">
        <f t="shared" si="3"/>
        <v>4349.021998197416</v>
      </c>
    </row>
    <row r="27" spans="2:11">
      <c r="B27" s="25" t="s">
        <v>214</v>
      </c>
      <c r="C27" s="125">
        <v>12671.89</v>
      </c>
      <c r="D27" s="124">
        <v>29957</v>
      </c>
      <c r="E27" s="124">
        <v>29957</v>
      </c>
      <c r="F27" s="125">
        <v>0</v>
      </c>
      <c r="G27" s="132">
        <f t="shared" si="2"/>
        <v>0</v>
      </c>
      <c r="H27" s="132">
        <f t="shared" si="3"/>
        <v>0</v>
      </c>
    </row>
    <row r="28" spans="2:11">
      <c r="B28" s="25" t="s">
        <v>236</v>
      </c>
      <c r="C28" s="124">
        <v>0</v>
      </c>
      <c r="D28" s="124">
        <v>0</v>
      </c>
      <c r="E28" s="124">
        <v>0</v>
      </c>
      <c r="F28" s="125">
        <v>1302836.52</v>
      </c>
      <c r="G28" s="185">
        <v>0</v>
      </c>
      <c r="H28" s="132">
        <v>0</v>
      </c>
    </row>
    <row r="29" spans="2:11">
      <c r="B29" s="10" t="s">
        <v>237</v>
      </c>
      <c r="C29" s="126">
        <f>SUM(C30)</f>
        <v>0</v>
      </c>
      <c r="D29" s="126">
        <f t="shared" ref="D29" si="12">SUM(D30)</f>
        <v>0</v>
      </c>
      <c r="E29" s="126">
        <f t="shared" ref="E29" si="13">SUM(E30)</f>
        <v>0</v>
      </c>
      <c r="F29" s="184">
        <f>F30</f>
        <v>1099.8</v>
      </c>
      <c r="G29" s="132">
        <v>0</v>
      </c>
      <c r="H29" s="132">
        <v>0</v>
      </c>
    </row>
    <row r="30" spans="2:11">
      <c r="B30" s="25" t="s">
        <v>238</v>
      </c>
      <c r="C30" s="124">
        <v>0</v>
      </c>
      <c r="D30" s="124">
        <v>0</v>
      </c>
      <c r="E30" s="124">
        <v>0</v>
      </c>
      <c r="F30" s="125">
        <v>1099.8</v>
      </c>
      <c r="G30" s="185">
        <v>0</v>
      </c>
      <c r="H30" s="132">
        <v>0</v>
      </c>
    </row>
    <row r="31" spans="2:11"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2:11">
      <c r="B32" s="34"/>
      <c r="C32" s="34"/>
      <c r="D32" s="34"/>
      <c r="E32" s="34"/>
      <c r="F32" s="34"/>
      <c r="G32" s="34"/>
      <c r="H32" s="34"/>
      <c r="I32" s="34"/>
      <c r="J32" s="34"/>
      <c r="K32" s="34"/>
    </row>
  </sheetData>
  <mergeCells count="1">
    <mergeCell ref="B2:H2"/>
  </mergeCells>
  <phoneticPr fontId="46" type="noConversion"/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17"/>
  <sheetViews>
    <sheetView topLeftCell="A3" zoomScaleNormal="100" workbookViewId="0">
      <selection activeCell="F16" sqref="F16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3"/>
      <c r="C1" s="3"/>
      <c r="D1" s="3"/>
      <c r="E1" s="3"/>
      <c r="F1" s="4"/>
      <c r="G1" s="4"/>
      <c r="H1" s="4"/>
    </row>
    <row r="2" spans="2:8" ht="15.75" customHeight="1">
      <c r="B2" s="179" t="s">
        <v>38</v>
      </c>
      <c r="C2" s="179"/>
      <c r="D2" s="179"/>
      <c r="E2" s="179"/>
      <c r="F2" s="179"/>
      <c r="G2" s="179"/>
      <c r="H2" s="179"/>
    </row>
    <row r="3" spans="2:8" ht="18">
      <c r="B3" s="3"/>
      <c r="C3" s="3"/>
      <c r="D3" s="3"/>
      <c r="E3" s="3"/>
      <c r="F3" s="4"/>
      <c r="G3" s="4"/>
      <c r="H3" s="4"/>
    </row>
    <row r="4" spans="2:8" ht="42.75">
      <c r="B4" s="38" t="s">
        <v>4</v>
      </c>
      <c r="C4" s="72" t="s">
        <v>228</v>
      </c>
      <c r="D4" s="73" t="s">
        <v>229</v>
      </c>
      <c r="E4" s="74" t="s">
        <v>230</v>
      </c>
      <c r="F4" s="72" t="s">
        <v>231</v>
      </c>
      <c r="G4" s="72" t="s">
        <v>225</v>
      </c>
      <c r="H4" s="72" t="s">
        <v>226</v>
      </c>
    </row>
    <row r="5" spans="2:8">
      <c r="B5" s="40">
        <v>1</v>
      </c>
      <c r="C5" s="107">
        <v>2</v>
      </c>
      <c r="D5" s="107">
        <v>3</v>
      </c>
      <c r="E5" s="76">
        <v>4</v>
      </c>
      <c r="F5" s="77">
        <v>5</v>
      </c>
      <c r="G5" s="77" t="s">
        <v>35</v>
      </c>
      <c r="H5" s="78" t="s">
        <v>36</v>
      </c>
    </row>
    <row r="6" spans="2:8" ht="15.75" customHeight="1">
      <c r="B6" s="10" t="s">
        <v>49</v>
      </c>
      <c r="C6" s="85">
        <f t="shared" ref="C6:F8" si="0">C7</f>
        <v>2511509.14</v>
      </c>
      <c r="D6" s="85">
        <f t="shared" ref="D6" si="1">D7</f>
        <v>5046598</v>
      </c>
      <c r="E6" s="85">
        <f t="shared" ref="E6:F6" si="2">E7</f>
        <v>4926598</v>
      </c>
      <c r="F6" s="85">
        <f t="shared" si="2"/>
        <v>4343490.76</v>
      </c>
      <c r="G6" s="109">
        <f t="shared" ref="G6:G8" si="3">F6/C6*100</f>
        <v>172.9434582109464</v>
      </c>
      <c r="H6" s="109">
        <f>F6/E6*100</f>
        <v>88.164099445499716</v>
      </c>
    </row>
    <row r="7" spans="2:8" ht="15.75" customHeight="1">
      <c r="B7" s="10" t="s">
        <v>188</v>
      </c>
      <c r="C7" s="85">
        <f t="shared" si="0"/>
        <v>2511509.14</v>
      </c>
      <c r="D7" s="85">
        <f t="shared" si="0"/>
        <v>5046598</v>
      </c>
      <c r="E7" s="85">
        <f t="shared" si="0"/>
        <v>4926598</v>
      </c>
      <c r="F7" s="85">
        <f t="shared" si="0"/>
        <v>4343490.76</v>
      </c>
      <c r="G7" s="109">
        <f t="shared" si="3"/>
        <v>172.9434582109464</v>
      </c>
      <c r="H7" s="109">
        <f t="shared" ref="H7:H9" si="4">F7/E7*100</f>
        <v>88.164099445499716</v>
      </c>
    </row>
    <row r="8" spans="2:8">
      <c r="B8" s="16" t="s">
        <v>189</v>
      </c>
      <c r="C8" s="85">
        <f t="shared" si="0"/>
        <v>2511509.14</v>
      </c>
      <c r="D8" s="85">
        <f t="shared" si="0"/>
        <v>5046598</v>
      </c>
      <c r="E8" s="85">
        <f t="shared" si="0"/>
        <v>4926598</v>
      </c>
      <c r="F8" s="85">
        <f t="shared" si="0"/>
        <v>4343490.76</v>
      </c>
      <c r="G8" s="109">
        <f t="shared" si="3"/>
        <v>172.9434582109464</v>
      </c>
      <c r="H8" s="109">
        <f t="shared" si="4"/>
        <v>88.164099445499716</v>
      </c>
    </row>
    <row r="9" spans="2:8">
      <c r="B9" s="22" t="s">
        <v>190</v>
      </c>
      <c r="C9" s="88">
        <v>2511509.14</v>
      </c>
      <c r="D9" s="88">
        <v>5046598</v>
      </c>
      <c r="E9" s="88">
        <v>4926598</v>
      </c>
      <c r="F9" s="88">
        <v>4343490.76</v>
      </c>
      <c r="G9" s="109">
        <f>F9/C9*100</f>
        <v>172.9434582109464</v>
      </c>
      <c r="H9" s="109">
        <f t="shared" si="4"/>
        <v>88.164099445499716</v>
      </c>
    </row>
    <row r="15" spans="2:8">
      <c r="B15" s="34"/>
      <c r="C15" s="34"/>
      <c r="D15" s="34"/>
      <c r="E15" s="34"/>
      <c r="F15" s="34"/>
      <c r="G15" s="34"/>
      <c r="H15" s="34"/>
    </row>
    <row r="16" spans="2:8">
      <c r="B16" s="34"/>
      <c r="C16" s="34"/>
      <c r="D16" s="34"/>
      <c r="E16" s="34"/>
      <c r="F16" s="34"/>
      <c r="G16" s="34"/>
      <c r="H16" s="34"/>
    </row>
    <row r="17" spans="2:8">
      <c r="B17" s="34"/>
      <c r="C17" s="34"/>
      <c r="D17" s="34"/>
      <c r="E17" s="34"/>
      <c r="F17" s="34"/>
      <c r="G17" s="34"/>
      <c r="H17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22"/>
  <sheetViews>
    <sheetView topLeftCell="A3" workbookViewId="0">
      <selection activeCell="G20" sqref="G20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>
      <c r="B2" s="179" t="s">
        <v>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2:12" ht="18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>
      <c r="B4" s="179" t="s">
        <v>55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</row>
    <row r="5" spans="2:12" ht="15.75" customHeight="1">
      <c r="B5" s="179" t="s">
        <v>39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</row>
    <row r="6" spans="2:12" ht="18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>
      <c r="B7" s="180" t="s">
        <v>4</v>
      </c>
      <c r="C7" s="181"/>
      <c r="D7" s="181"/>
      <c r="E7" s="181"/>
      <c r="F7" s="182"/>
      <c r="G7" s="41" t="s">
        <v>23</v>
      </c>
      <c r="H7" s="41" t="s">
        <v>53</v>
      </c>
      <c r="I7" s="41" t="s">
        <v>50</v>
      </c>
      <c r="J7" s="41" t="s">
        <v>24</v>
      </c>
      <c r="K7" s="41" t="s">
        <v>25</v>
      </c>
      <c r="L7" s="41" t="s">
        <v>51</v>
      </c>
    </row>
    <row r="8" spans="2:12">
      <c r="B8" s="180">
        <v>1</v>
      </c>
      <c r="C8" s="181"/>
      <c r="D8" s="181"/>
      <c r="E8" s="181"/>
      <c r="F8" s="182"/>
      <c r="G8" s="42">
        <v>2</v>
      </c>
      <c r="H8" s="42">
        <v>3</v>
      </c>
      <c r="I8" s="42">
        <v>4</v>
      </c>
      <c r="J8" s="42">
        <v>5</v>
      </c>
      <c r="K8" s="42" t="s">
        <v>35</v>
      </c>
      <c r="L8" s="42" t="s">
        <v>36</v>
      </c>
    </row>
    <row r="9" spans="2:12" ht="25.5">
      <c r="B9" s="10">
        <v>8</v>
      </c>
      <c r="C9" s="10"/>
      <c r="D9" s="10"/>
      <c r="E9" s="10"/>
      <c r="F9" s="10" t="s">
        <v>5</v>
      </c>
      <c r="G9" s="8"/>
      <c r="H9" s="8"/>
      <c r="I9" s="8"/>
      <c r="J9" s="31"/>
      <c r="K9" s="31"/>
      <c r="L9" s="31"/>
    </row>
    <row r="10" spans="2:12">
      <c r="B10" s="10"/>
      <c r="C10" s="14">
        <v>84</v>
      </c>
      <c r="D10" s="14"/>
      <c r="E10" s="14"/>
      <c r="F10" s="14" t="s">
        <v>10</v>
      </c>
      <c r="G10" s="8"/>
      <c r="H10" s="8"/>
      <c r="I10" s="8"/>
      <c r="J10" s="31"/>
      <c r="K10" s="31"/>
      <c r="L10" s="31"/>
    </row>
    <row r="11" spans="2:12" ht="51">
      <c r="B11" s="11"/>
      <c r="C11" s="11"/>
      <c r="D11" s="11">
        <v>841</v>
      </c>
      <c r="E11" s="11"/>
      <c r="F11" s="26" t="s">
        <v>40</v>
      </c>
      <c r="G11" s="8"/>
      <c r="H11" s="8"/>
      <c r="I11" s="8"/>
      <c r="J11" s="31"/>
      <c r="K11" s="31"/>
      <c r="L11" s="31"/>
    </row>
    <row r="12" spans="2:12" ht="25.5">
      <c r="B12" s="11"/>
      <c r="C12" s="11"/>
      <c r="D12" s="11"/>
      <c r="E12" s="11">
        <v>8413</v>
      </c>
      <c r="F12" s="26" t="s">
        <v>41</v>
      </c>
      <c r="G12" s="8"/>
      <c r="H12" s="8"/>
      <c r="I12" s="8"/>
      <c r="J12" s="31"/>
      <c r="K12" s="31"/>
      <c r="L12" s="31"/>
    </row>
    <row r="13" spans="2:12">
      <c r="B13" s="11"/>
      <c r="C13" s="11"/>
      <c r="D13" s="11"/>
      <c r="E13" s="12" t="s">
        <v>18</v>
      </c>
      <c r="F13" s="16"/>
      <c r="G13" s="8"/>
      <c r="H13" s="8"/>
      <c r="I13" s="8"/>
      <c r="J13" s="31"/>
      <c r="K13" s="31"/>
      <c r="L13" s="31"/>
    </row>
    <row r="14" spans="2:12" ht="25.5">
      <c r="B14" s="13">
        <v>5</v>
      </c>
      <c r="C14" s="13"/>
      <c r="D14" s="13"/>
      <c r="E14" s="13"/>
      <c r="F14" s="17" t="s">
        <v>6</v>
      </c>
      <c r="G14" s="8"/>
      <c r="H14" s="8"/>
      <c r="I14" s="8"/>
      <c r="J14" s="31"/>
      <c r="K14" s="31"/>
      <c r="L14" s="31"/>
    </row>
    <row r="15" spans="2:12" ht="25.5">
      <c r="B15" s="14"/>
      <c r="C15" s="14">
        <v>54</v>
      </c>
      <c r="D15" s="14"/>
      <c r="E15" s="14"/>
      <c r="F15" s="18" t="s">
        <v>11</v>
      </c>
      <c r="G15" s="8"/>
      <c r="H15" s="8"/>
      <c r="I15" s="9"/>
      <c r="J15" s="31"/>
      <c r="K15" s="31"/>
      <c r="L15" s="31"/>
    </row>
    <row r="16" spans="2:12" ht="63.75">
      <c r="B16" s="14"/>
      <c r="C16" s="14"/>
      <c r="D16" s="14">
        <v>541</v>
      </c>
      <c r="E16" s="26"/>
      <c r="F16" s="26" t="s">
        <v>42</v>
      </c>
      <c r="G16" s="8"/>
      <c r="H16" s="8"/>
      <c r="I16" s="9"/>
      <c r="J16" s="31"/>
      <c r="K16" s="31"/>
      <c r="L16" s="31"/>
    </row>
    <row r="17" spans="2:12" ht="38.25">
      <c r="B17" s="14"/>
      <c r="C17" s="14"/>
      <c r="D17" s="14"/>
      <c r="E17" s="26">
        <v>5413</v>
      </c>
      <c r="F17" s="26" t="s">
        <v>43</v>
      </c>
      <c r="G17" s="8"/>
      <c r="H17" s="8"/>
      <c r="I17" s="9"/>
      <c r="J17" s="31"/>
      <c r="K17" s="31"/>
      <c r="L17" s="31"/>
    </row>
    <row r="18" spans="2:12">
      <c r="B18" s="15"/>
      <c r="C18" s="13"/>
      <c r="D18" s="13"/>
      <c r="E18" s="13"/>
      <c r="F18" s="17" t="s">
        <v>18</v>
      </c>
      <c r="G18" s="8"/>
      <c r="H18" s="8"/>
      <c r="I18" s="8"/>
      <c r="J18" s="31"/>
      <c r="K18" s="31"/>
      <c r="L18" s="31"/>
    </row>
    <row r="20" spans="2:12" ht="31.5">
      <c r="B20" s="34"/>
      <c r="C20" s="34"/>
      <c r="D20" s="34"/>
      <c r="E20" s="34"/>
      <c r="F20" s="34"/>
      <c r="G20" s="34" t="s">
        <v>218</v>
      </c>
      <c r="H20" s="34"/>
      <c r="I20" s="34"/>
      <c r="J20" s="34"/>
      <c r="K20" s="34"/>
      <c r="L20" s="34"/>
    </row>
    <row r="21" spans="2:12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2:12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28"/>
  <sheetViews>
    <sheetView workbookViewId="0">
      <selection activeCell="E29" sqref="E29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3"/>
      <c r="C1" s="3"/>
      <c r="D1" s="3"/>
      <c r="E1" s="3"/>
      <c r="F1" s="4"/>
      <c r="G1" s="4"/>
      <c r="H1" s="4"/>
    </row>
    <row r="2" spans="2:8" ht="15.75" customHeight="1">
      <c r="B2" s="179" t="s">
        <v>44</v>
      </c>
      <c r="C2" s="179"/>
      <c r="D2" s="179"/>
      <c r="E2" s="179"/>
      <c r="F2" s="179"/>
      <c r="G2" s="179"/>
      <c r="H2" s="179"/>
    </row>
    <row r="3" spans="2:8" ht="18">
      <c r="B3" s="3"/>
      <c r="C3" s="3"/>
      <c r="D3" s="3"/>
      <c r="E3" s="3"/>
      <c r="F3" s="4"/>
      <c r="G3" s="4"/>
      <c r="H3" s="4"/>
    </row>
    <row r="4" spans="2:8" ht="25.5">
      <c r="B4" s="38" t="s">
        <v>4</v>
      </c>
      <c r="C4" s="38" t="s">
        <v>56</v>
      </c>
      <c r="D4" s="38" t="s">
        <v>53</v>
      </c>
      <c r="E4" s="38" t="s">
        <v>50</v>
      </c>
      <c r="F4" s="38" t="s">
        <v>57</v>
      </c>
      <c r="G4" s="38" t="s">
        <v>25</v>
      </c>
      <c r="H4" s="38" t="s">
        <v>51</v>
      </c>
    </row>
    <row r="5" spans="2:8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35</v>
      </c>
      <c r="H5" s="38" t="s">
        <v>36</v>
      </c>
    </row>
    <row r="6" spans="2:8">
      <c r="B6" s="10" t="s">
        <v>46</v>
      </c>
      <c r="C6" s="8"/>
      <c r="D6" s="8"/>
      <c r="E6" s="9"/>
      <c r="F6" s="31"/>
      <c r="G6" s="31"/>
      <c r="H6" s="31"/>
    </row>
    <row r="7" spans="2:8">
      <c r="B7" s="10" t="s">
        <v>15</v>
      </c>
      <c r="C7" s="8"/>
      <c r="D7" s="8"/>
      <c r="E7" s="8"/>
      <c r="F7" s="31"/>
      <c r="G7" s="31"/>
      <c r="H7" s="31"/>
    </row>
    <row r="8" spans="2:8">
      <c r="B8" s="23" t="s">
        <v>16</v>
      </c>
      <c r="C8" s="8"/>
      <c r="D8" s="8"/>
      <c r="E8" s="8"/>
      <c r="F8" s="31"/>
      <c r="G8" s="31"/>
      <c r="H8" s="31"/>
    </row>
    <row r="9" spans="2:8">
      <c r="B9" s="24" t="s">
        <v>17</v>
      </c>
      <c r="C9" s="8"/>
      <c r="D9" s="8"/>
      <c r="E9" s="8"/>
      <c r="F9" s="31"/>
      <c r="G9" s="31"/>
      <c r="H9" s="31"/>
    </row>
    <row r="10" spans="2:8">
      <c r="B10" s="24" t="s">
        <v>18</v>
      </c>
      <c r="C10" s="8"/>
      <c r="D10" s="8"/>
      <c r="E10" s="8"/>
      <c r="F10" s="31"/>
      <c r="G10" s="31"/>
      <c r="H10" s="31"/>
    </row>
    <row r="11" spans="2:8">
      <c r="B11" s="10" t="s">
        <v>19</v>
      </c>
      <c r="C11" s="8"/>
      <c r="D11" s="8"/>
      <c r="E11" s="9"/>
      <c r="F11" s="31"/>
      <c r="G11" s="31"/>
      <c r="H11" s="31"/>
    </row>
    <row r="12" spans="2:8">
      <c r="B12" s="25" t="s">
        <v>20</v>
      </c>
      <c r="C12" s="8"/>
      <c r="D12" s="8"/>
      <c r="E12" s="9"/>
      <c r="F12" s="31"/>
      <c r="G12" s="31"/>
      <c r="H12" s="31"/>
    </row>
    <row r="13" spans="2:8">
      <c r="B13" s="10" t="s">
        <v>21</v>
      </c>
      <c r="C13" s="8"/>
      <c r="D13" s="8"/>
      <c r="E13" s="9"/>
      <c r="F13" s="31"/>
      <c r="G13" s="31"/>
      <c r="H13" s="31"/>
    </row>
    <row r="14" spans="2:8">
      <c r="B14" s="25" t="s">
        <v>22</v>
      </c>
      <c r="C14" s="8"/>
      <c r="D14" s="8"/>
      <c r="E14" s="9"/>
      <c r="F14" s="31"/>
      <c r="G14" s="31"/>
      <c r="H14" s="31"/>
    </row>
    <row r="15" spans="2:8">
      <c r="B15" s="14" t="s">
        <v>13</v>
      </c>
      <c r="C15" s="8"/>
      <c r="D15" s="8"/>
      <c r="E15" s="9"/>
      <c r="F15" s="31"/>
      <c r="G15" s="31"/>
      <c r="H15" s="31"/>
    </row>
    <row r="16" spans="2:8">
      <c r="B16" s="25"/>
      <c r="C16" s="8"/>
      <c r="D16" s="8"/>
      <c r="E16" s="9"/>
      <c r="F16" s="31"/>
      <c r="G16" s="31"/>
      <c r="H16" s="31"/>
    </row>
    <row r="17" spans="2:8" ht="15.75" customHeight="1">
      <c r="B17" s="10" t="s">
        <v>47</v>
      </c>
      <c r="C17" s="8"/>
      <c r="D17" s="8"/>
      <c r="E17" s="9"/>
      <c r="F17" s="31"/>
      <c r="G17" s="31"/>
      <c r="H17" s="31"/>
    </row>
    <row r="18" spans="2:8" ht="15.75" customHeight="1">
      <c r="B18" s="10" t="s">
        <v>15</v>
      </c>
      <c r="C18" s="8"/>
      <c r="D18" s="8"/>
      <c r="E18" s="8"/>
      <c r="F18" s="31"/>
      <c r="G18" s="31"/>
      <c r="H18" s="31"/>
    </row>
    <row r="19" spans="2:8">
      <c r="B19" s="23" t="s">
        <v>16</v>
      </c>
      <c r="C19" s="8"/>
      <c r="D19" s="8"/>
      <c r="E19" s="8"/>
      <c r="F19" s="31"/>
      <c r="G19" s="31"/>
      <c r="H19" s="31"/>
    </row>
    <row r="20" spans="2:8">
      <c r="B20" s="24" t="s">
        <v>17</v>
      </c>
      <c r="C20" s="8"/>
      <c r="D20" s="8"/>
      <c r="E20" s="8"/>
      <c r="F20" s="31"/>
      <c r="G20" s="31"/>
      <c r="H20" s="31"/>
    </row>
    <row r="21" spans="2:8">
      <c r="B21" s="24" t="s">
        <v>18</v>
      </c>
      <c r="C21" s="8"/>
      <c r="D21" s="8"/>
      <c r="E21" s="8"/>
      <c r="F21" s="31"/>
      <c r="G21" s="31"/>
      <c r="H21" s="31"/>
    </row>
    <row r="22" spans="2:8">
      <c r="B22" s="10" t="s">
        <v>19</v>
      </c>
      <c r="C22" s="8"/>
      <c r="D22" s="8"/>
      <c r="E22" s="9"/>
      <c r="F22" s="31"/>
      <c r="G22" s="31"/>
      <c r="H22" s="31"/>
    </row>
    <row r="23" spans="2:8">
      <c r="B23" s="25" t="s">
        <v>20</v>
      </c>
      <c r="C23" s="8"/>
      <c r="D23" s="8"/>
      <c r="E23" s="9"/>
      <c r="F23" s="31"/>
      <c r="G23" s="31"/>
      <c r="H23" s="31"/>
    </row>
    <row r="24" spans="2:8">
      <c r="B24" s="10" t="s">
        <v>21</v>
      </c>
      <c r="C24" s="8"/>
      <c r="D24" s="8"/>
      <c r="E24" s="9"/>
      <c r="F24" s="31"/>
      <c r="G24" s="31"/>
      <c r="H24" s="31"/>
    </row>
    <row r="25" spans="2:8">
      <c r="B25" s="25" t="s">
        <v>22</v>
      </c>
      <c r="C25" s="8"/>
      <c r="D25" s="8"/>
      <c r="E25" s="9"/>
      <c r="F25" s="31"/>
      <c r="G25" s="31"/>
      <c r="H25" s="31"/>
    </row>
    <row r="26" spans="2:8">
      <c r="B26" s="14" t="s">
        <v>13</v>
      </c>
      <c r="C26" s="8"/>
      <c r="D26" s="8"/>
      <c r="E26" s="9"/>
      <c r="F26" s="31"/>
      <c r="G26" s="31"/>
      <c r="H26" s="31"/>
    </row>
    <row r="28" spans="2:8" ht="31.5">
      <c r="B28" s="44"/>
      <c r="C28" s="44"/>
      <c r="D28" s="34" t="s">
        <v>218</v>
      </c>
      <c r="E28" s="44"/>
      <c r="F28" s="44"/>
      <c r="G28" s="44"/>
      <c r="H28" s="4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69"/>
  <sheetViews>
    <sheetView tabSelected="1" topLeftCell="A454" workbookViewId="0">
      <selection activeCell="K477" sqref="K477"/>
    </sheetView>
  </sheetViews>
  <sheetFormatPr defaultRowHeight="15"/>
  <cols>
    <col min="1" max="1" width="23.28515625" customWidth="1"/>
    <col min="2" max="2" width="25" customWidth="1"/>
    <col min="3" max="3" width="11.85546875" customWidth="1"/>
    <col min="4" max="4" width="11.5703125" customWidth="1"/>
    <col min="5" max="5" width="11.7109375" customWidth="1"/>
    <col min="6" max="6" width="31.85546875" customWidth="1"/>
    <col min="7" max="7" width="18.42578125" customWidth="1"/>
    <col min="8" max="8" width="20.28515625" customWidth="1"/>
    <col min="9" max="9" width="17.28515625" customWidth="1"/>
    <col min="10" max="10" width="12.42578125" customWidth="1"/>
  </cols>
  <sheetData>
    <row r="1" spans="1:12" ht="18.75">
      <c r="D1" s="138"/>
      <c r="E1" s="138"/>
      <c r="F1" s="138"/>
      <c r="G1" s="138"/>
      <c r="H1" s="138"/>
      <c r="I1" s="138"/>
      <c r="J1" s="138"/>
      <c r="K1" s="138"/>
      <c r="L1" s="138"/>
    </row>
    <row r="2" spans="1:12" ht="30" customHeight="1">
      <c r="B2" s="138" t="s">
        <v>7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30" customHeight="1">
      <c r="C3" s="139" t="s">
        <v>202</v>
      </c>
      <c r="D3" s="139"/>
      <c r="E3" s="139"/>
      <c r="F3" s="139"/>
      <c r="G3" s="139"/>
      <c r="H3" s="139"/>
      <c r="I3" s="139"/>
      <c r="J3" s="139"/>
      <c r="K3" s="110"/>
      <c r="L3" s="110"/>
    </row>
    <row r="4" spans="1:12" ht="30" customHeight="1">
      <c r="C4" s="140"/>
      <c r="D4" s="140"/>
      <c r="E4" s="140"/>
      <c r="F4" s="140"/>
      <c r="G4" s="140"/>
      <c r="H4" s="140"/>
      <c r="I4" s="110"/>
      <c r="J4" s="110"/>
      <c r="K4" s="110"/>
      <c r="L4" s="110"/>
    </row>
    <row r="5" spans="1:12" ht="15.75" customHeight="1">
      <c r="C5" s="69"/>
      <c r="I5" s="106"/>
      <c r="J5" s="106"/>
      <c r="K5" s="106"/>
      <c r="L5" s="106"/>
    </row>
    <row r="6" spans="1:12" ht="15.75" customHeight="1">
      <c r="C6" s="111"/>
      <c r="D6" s="111"/>
      <c r="E6" s="111"/>
      <c r="F6" s="111"/>
      <c r="G6" s="111"/>
      <c r="H6" s="111"/>
    </row>
    <row r="7" spans="1:12" ht="79.5" customHeight="1">
      <c r="A7" s="141" t="s">
        <v>195</v>
      </c>
      <c r="B7" s="142"/>
      <c r="C7" s="70"/>
      <c r="D7" s="70"/>
      <c r="E7" s="70"/>
      <c r="F7" s="71" t="s">
        <v>176</v>
      </c>
      <c r="G7" s="116" t="s">
        <v>229</v>
      </c>
      <c r="H7" s="115" t="s">
        <v>230</v>
      </c>
      <c r="I7" s="114" t="s">
        <v>232</v>
      </c>
      <c r="J7" s="114" t="s">
        <v>25</v>
      </c>
      <c r="L7" s="186"/>
    </row>
    <row r="8" spans="1:12">
      <c r="A8" s="133">
        <v>1</v>
      </c>
      <c r="B8" s="134"/>
      <c r="C8" s="134"/>
      <c r="D8" s="134"/>
      <c r="E8" s="134"/>
      <c r="F8" s="135"/>
      <c r="G8" s="113">
        <v>2</v>
      </c>
      <c r="H8" s="66">
        <v>3</v>
      </c>
      <c r="I8" s="66">
        <v>4</v>
      </c>
      <c r="J8" s="65" t="s">
        <v>45</v>
      </c>
    </row>
    <row r="9" spans="1:12" ht="63" customHeight="1">
      <c r="A9" s="112" t="s">
        <v>193</v>
      </c>
      <c r="B9" s="112" t="s">
        <v>194</v>
      </c>
      <c r="C9" s="67" t="s">
        <v>182</v>
      </c>
      <c r="D9" s="67" t="s">
        <v>178</v>
      </c>
      <c r="E9" s="67" t="s">
        <v>177</v>
      </c>
      <c r="F9" s="105" t="s">
        <v>192</v>
      </c>
      <c r="G9" s="117">
        <f>SUM(G14+G90+G170+G246)</f>
        <v>5046598</v>
      </c>
      <c r="H9" s="117">
        <f>SUM(H14+H90+H170+H246)</f>
        <v>4926598</v>
      </c>
      <c r="I9" s="117">
        <f>SUM(I14+I90+I170+I246+I72+I152+I228+I304+I322+I380+I398+I456)</f>
        <v>4343490.76</v>
      </c>
      <c r="J9" s="82">
        <f>I9/H9*100</f>
        <v>88.164099445499716</v>
      </c>
    </row>
    <row r="10" spans="1:12" ht="45.75" customHeight="1">
      <c r="A10" s="112" t="s">
        <v>196</v>
      </c>
      <c r="B10" s="112" t="s">
        <v>197</v>
      </c>
      <c r="C10" s="146" t="s">
        <v>183</v>
      </c>
      <c r="D10" s="147"/>
      <c r="E10" s="147"/>
      <c r="F10" s="143" t="s">
        <v>199</v>
      </c>
      <c r="G10" s="143"/>
      <c r="H10" s="143"/>
      <c r="I10" s="143"/>
      <c r="J10" s="143"/>
    </row>
    <row r="11" spans="1:12" ht="52.5" customHeight="1">
      <c r="A11" s="112" t="s">
        <v>203</v>
      </c>
      <c r="B11" s="112" t="s">
        <v>198</v>
      </c>
      <c r="C11" s="144"/>
      <c r="D11" s="148"/>
      <c r="E11" s="148"/>
      <c r="F11" s="144"/>
      <c r="G11" s="144"/>
      <c r="H11" s="144"/>
      <c r="I11" s="144"/>
      <c r="J11" s="144"/>
    </row>
    <row r="12" spans="1:12" ht="31.5" customHeight="1">
      <c r="A12" s="112" t="s">
        <v>200</v>
      </c>
      <c r="B12" s="112" t="s">
        <v>201</v>
      </c>
      <c r="C12" s="144"/>
      <c r="D12" s="144"/>
      <c r="E12" s="144"/>
      <c r="F12" s="144"/>
      <c r="G12" s="144"/>
      <c r="H12" s="144"/>
      <c r="I12" s="144"/>
      <c r="J12" s="144"/>
    </row>
    <row r="13" spans="1:12" ht="29.25" customHeight="1">
      <c r="A13" s="136" t="s">
        <v>191</v>
      </c>
      <c r="B13" s="137"/>
      <c r="C13" s="145"/>
      <c r="D13" s="145"/>
      <c r="E13" s="145"/>
      <c r="F13" s="145"/>
      <c r="G13" s="145"/>
      <c r="H13" s="145"/>
      <c r="I13" s="145"/>
      <c r="J13" s="145"/>
    </row>
    <row r="14" spans="1:12">
      <c r="A14" s="118"/>
      <c r="B14" s="119"/>
      <c r="C14" s="120"/>
      <c r="D14" s="79">
        <v>3</v>
      </c>
      <c r="E14" s="79"/>
      <c r="F14" s="83" t="s">
        <v>160</v>
      </c>
      <c r="G14" s="85">
        <f>G15+G24+G56+G65+G68</f>
        <v>4374113</v>
      </c>
      <c r="H14" s="85">
        <f>H15+H24+H56+H65+H68</f>
        <v>4254113</v>
      </c>
      <c r="I14" s="85">
        <f>I15+I24+I56+I65+I68</f>
        <v>1844520.52</v>
      </c>
      <c r="J14" s="82">
        <f t="shared" ref="J14:J22" si="0">I14/H14*100</f>
        <v>43.358521976261564</v>
      </c>
    </row>
    <row r="15" spans="1:12">
      <c r="A15" s="118"/>
      <c r="B15" s="119"/>
      <c r="C15" s="120"/>
      <c r="D15" s="79">
        <v>31</v>
      </c>
      <c r="E15" s="79"/>
      <c r="F15" s="83" t="s">
        <v>3</v>
      </c>
      <c r="G15" s="85">
        <f>G16+G19+G21</f>
        <v>3303405</v>
      </c>
      <c r="H15" s="85">
        <f>H16+H19+H21</f>
        <v>3303405</v>
      </c>
      <c r="I15" s="85">
        <f>I16+I19+I21</f>
        <v>1523330.75</v>
      </c>
      <c r="J15" s="82">
        <f t="shared" si="0"/>
        <v>46.113956659870645</v>
      </c>
    </row>
    <row r="16" spans="1:12">
      <c r="A16" s="118"/>
      <c r="B16" s="119"/>
      <c r="C16" s="120"/>
      <c r="D16" s="83">
        <v>311</v>
      </c>
      <c r="E16" s="79"/>
      <c r="F16" s="83" t="s">
        <v>159</v>
      </c>
      <c r="G16" s="85">
        <f>G17+G18</f>
        <v>2717300</v>
      </c>
      <c r="H16" s="85">
        <f>H17+H18</f>
        <v>2717300</v>
      </c>
      <c r="I16" s="85">
        <f>I17+I18</f>
        <v>1241743.08</v>
      </c>
      <c r="J16" s="82">
        <f t="shared" si="0"/>
        <v>45.697680786074415</v>
      </c>
    </row>
    <row r="17" spans="1:10">
      <c r="A17" s="118"/>
      <c r="B17" s="119"/>
      <c r="C17" s="120"/>
      <c r="D17" s="83"/>
      <c r="E17" s="86" t="s">
        <v>158</v>
      </c>
      <c r="F17" s="86" t="s">
        <v>32</v>
      </c>
      <c r="G17" s="88">
        <v>2403260</v>
      </c>
      <c r="H17" s="88">
        <v>2403260</v>
      </c>
      <c r="I17" s="88">
        <v>1112240.57</v>
      </c>
      <c r="J17" s="82">
        <f t="shared" si="0"/>
        <v>46.280492747351516</v>
      </c>
    </row>
    <row r="18" spans="1:10">
      <c r="A18" s="118"/>
      <c r="B18" s="119"/>
      <c r="C18" s="120"/>
      <c r="D18" s="83"/>
      <c r="E18" s="86">
        <v>3114</v>
      </c>
      <c r="F18" s="86" t="s">
        <v>157</v>
      </c>
      <c r="G18" s="88">
        <v>314040</v>
      </c>
      <c r="H18" s="88">
        <v>314040</v>
      </c>
      <c r="I18" s="88">
        <v>129502.51</v>
      </c>
      <c r="J18" s="82">
        <f t="shared" si="0"/>
        <v>41.237584384154886</v>
      </c>
    </row>
    <row r="19" spans="1:10">
      <c r="A19" s="118"/>
      <c r="B19" s="119"/>
      <c r="C19" s="120"/>
      <c r="D19" s="83">
        <v>312</v>
      </c>
      <c r="E19" s="79"/>
      <c r="F19" s="83" t="s">
        <v>155</v>
      </c>
      <c r="G19" s="85">
        <f>G20</f>
        <v>137750</v>
      </c>
      <c r="H19" s="85">
        <f>H20</f>
        <v>137750</v>
      </c>
      <c r="I19" s="85">
        <f>I20</f>
        <v>76522.8</v>
      </c>
      <c r="J19" s="82">
        <f t="shared" si="0"/>
        <v>55.551941923774962</v>
      </c>
    </row>
    <row r="20" spans="1:10">
      <c r="A20" s="118"/>
      <c r="B20" s="119"/>
      <c r="C20" s="120"/>
      <c r="D20" s="31"/>
      <c r="E20" s="86" t="s">
        <v>156</v>
      </c>
      <c r="F20" s="86" t="s">
        <v>155</v>
      </c>
      <c r="G20" s="88">
        <v>137750</v>
      </c>
      <c r="H20" s="88">
        <v>137750</v>
      </c>
      <c r="I20" s="88">
        <v>76522.8</v>
      </c>
      <c r="J20" s="82">
        <f t="shared" si="0"/>
        <v>55.551941923774962</v>
      </c>
    </row>
    <row r="21" spans="1:10">
      <c r="A21" s="118"/>
      <c r="B21" s="119"/>
      <c r="C21" s="120"/>
      <c r="D21" s="83">
        <v>313</v>
      </c>
      <c r="E21" s="79"/>
      <c r="F21" s="83" t="s">
        <v>154</v>
      </c>
      <c r="G21" s="85">
        <f>G22+G23</f>
        <v>448355</v>
      </c>
      <c r="H21" s="85">
        <f>H22+H23</f>
        <v>448355</v>
      </c>
      <c r="I21" s="85">
        <f>I22+I23</f>
        <v>205064.87</v>
      </c>
      <c r="J21" s="82">
        <f t="shared" si="0"/>
        <v>45.737165861872846</v>
      </c>
    </row>
    <row r="22" spans="1:10" ht="25.5">
      <c r="A22" s="118"/>
      <c r="B22" s="119"/>
      <c r="C22" s="120"/>
      <c r="D22" s="31"/>
      <c r="E22" s="86" t="s">
        <v>153</v>
      </c>
      <c r="F22" s="86" t="s">
        <v>152</v>
      </c>
      <c r="G22" s="88">
        <v>448355</v>
      </c>
      <c r="H22" s="88">
        <v>448355</v>
      </c>
      <c r="I22" s="88">
        <v>205064.87</v>
      </c>
      <c r="J22" s="82">
        <f t="shared" si="0"/>
        <v>45.737165861872846</v>
      </c>
    </row>
    <row r="23" spans="1:10" ht="25.5">
      <c r="A23" s="118"/>
      <c r="B23" s="119"/>
      <c r="C23" s="120"/>
      <c r="D23" s="83"/>
      <c r="E23" s="86" t="s">
        <v>151</v>
      </c>
      <c r="F23" s="86" t="s">
        <v>150</v>
      </c>
      <c r="G23" s="88">
        <v>0</v>
      </c>
      <c r="H23" s="88">
        <v>0</v>
      </c>
      <c r="I23" s="88">
        <v>0</v>
      </c>
      <c r="J23" s="82">
        <v>0</v>
      </c>
    </row>
    <row r="24" spans="1:10">
      <c r="A24" s="118"/>
      <c r="B24" s="119"/>
      <c r="C24" s="120"/>
      <c r="D24" s="79">
        <v>32</v>
      </c>
      <c r="E24" s="79"/>
      <c r="F24" s="83" t="s">
        <v>9</v>
      </c>
      <c r="G24" s="85">
        <f>G25+G29+G36+G46+G48</f>
        <v>961625</v>
      </c>
      <c r="H24" s="85">
        <f>H25+H29+H36+H46+H48</f>
        <v>841625</v>
      </c>
      <c r="I24" s="85">
        <f>I25+I29+I36+I46+I48</f>
        <v>291274.78999999998</v>
      </c>
      <c r="J24" s="82">
        <f t="shared" ref="J24:J42" si="1">I24/H24*100</f>
        <v>34.608619040546557</v>
      </c>
    </row>
    <row r="25" spans="1:10">
      <c r="A25" s="118"/>
      <c r="B25" s="119"/>
      <c r="C25" s="120"/>
      <c r="D25" s="83" t="s">
        <v>149</v>
      </c>
      <c r="E25" s="79"/>
      <c r="F25" s="83" t="s">
        <v>33</v>
      </c>
      <c r="G25" s="85">
        <f>SUM(G26:G28)</f>
        <v>80508</v>
      </c>
      <c r="H25" s="85">
        <f>SUM(H26:H28)</f>
        <v>80508</v>
      </c>
      <c r="I25" s="85">
        <f>SUM(I26:I28)</f>
        <v>41096.519999999997</v>
      </c>
      <c r="J25" s="82">
        <f t="shared" si="1"/>
        <v>51.046504695185568</v>
      </c>
    </row>
    <row r="26" spans="1:10">
      <c r="A26" s="118"/>
      <c r="B26" s="119"/>
      <c r="C26" s="120"/>
      <c r="D26" s="31"/>
      <c r="E26" s="86" t="s">
        <v>148</v>
      </c>
      <c r="F26" s="86" t="s">
        <v>34</v>
      </c>
      <c r="G26" s="88">
        <v>1792</v>
      </c>
      <c r="H26" s="88">
        <v>1792</v>
      </c>
      <c r="I26" s="88">
        <v>2290.4</v>
      </c>
      <c r="J26" s="82">
        <f t="shared" si="1"/>
        <v>127.8125</v>
      </c>
    </row>
    <row r="27" spans="1:10" ht="25.5">
      <c r="A27" s="118"/>
      <c r="B27" s="119"/>
      <c r="C27" s="120"/>
      <c r="D27" s="31"/>
      <c r="E27" s="86" t="s">
        <v>147</v>
      </c>
      <c r="F27" s="86" t="s">
        <v>146</v>
      </c>
      <c r="G27" s="88">
        <v>75000</v>
      </c>
      <c r="H27" s="88">
        <v>75000</v>
      </c>
      <c r="I27" s="88">
        <v>32552.37</v>
      </c>
      <c r="J27" s="82">
        <f t="shared" si="1"/>
        <v>43.40316</v>
      </c>
    </row>
    <row r="28" spans="1:10">
      <c r="A28" s="118"/>
      <c r="B28" s="119"/>
      <c r="C28" s="120"/>
      <c r="D28" s="89"/>
      <c r="E28" s="86" t="s">
        <v>145</v>
      </c>
      <c r="F28" s="86" t="s">
        <v>144</v>
      </c>
      <c r="G28" s="88">
        <v>3716</v>
      </c>
      <c r="H28" s="88">
        <v>3716</v>
      </c>
      <c r="I28" s="88">
        <v>6253.75</v>
      </c>
      <c r="J28" s="82">
        <f t="shared" si="1"/>
        <v>168.29251883745962</v>
      </c>
    </row>
    <row r="29" spans="1:10">
      <c r="A29" s="118"/>
      <c r="B29" s="119"/>
      <c r="C29" s="120"/>
      <c r="D29" s="83" t="s">
        <v>143</v>
      </c>
      <c r="E29" s="79"/>
      <c r="F29" s="83" t="s">
        <v>142</v>
      </c>
      <c r="G29" s="85">
        <f>SUM(G30:G35)</f>
        <v>716863</v>
      </c>
      <c r="H29" s="85">
        <f>SUM(H30:H35)</f>
        <v>596863</v>
      </c>
      <c r="I29" s="85">
        <f>SUM(I30:I35)</f>
        <v>197873.8</v>
      </c>
      <c r="J29" s="82">
        <f t="shared" si="1"/>
        <v>33.152297931015994</v>
      </c>
    </row>
    <row r="30" spans="1:10" ht="25.5">
      <c r="A30" s="118"/>
      <c r="B30" s="119"/>
      <c r="C30" s="120"/>
      <c r="D30" s="89"/>
      <c r="E30" s="86" t="s">
        <v>141</v>
      </c>
      <c r="F30" s="86" t="s">
        <v>140</v>
      </c>
      <c r="G30" s="88">
        <v>97322</v>
      </c>
      <c r="H30" s="88">
        <v>97322</v>
      </c>
      <c r="I30" s="88">
        <v>41197.379999999997</v>
      </c>
      <c r="J30" s="82">
        <f t="shared" si="1"/>
        <v>42.331004295020655</v>
      </c>
    </row>
    <row r="31" spans="1:10">
      <c r="A31" s="118"/>
      <c r="B31" s="119"/>
      <c r="C31" s="120"/>
      <c r="D31" s="89"/>
      <c r="E31" s="86">
        <v>3222</v>
      </c>
      <c r="F31" s="86" t="s">
        <v>139</v>
      </c>
      <c r="G31" s="88">
        <v>309094</v>
      </c>
      <c r="H31" s="88">
        <v>249094</v>
      </c>
      <c r="I31" s="88">
        <v>99426.68</v>
      </c>
      <c r="J31" s="82">
        <f t="shared" si="1"/>
        <v>39.915325138301199</v>
      </c>
    </row>
    <row r="32" spans="1:10">
      <c r="A32" s="118"/>
      <c r="B32" s="119"/>
      <c r="C32" s="120"/>
      <c r="D32" s="31"/>
      <c r="E32" s="86" t="s">
        <v>138</v>
      </c>
      <c r="F32" s="86" t="s">
        <v>137</v>
      </c>
      <c r="G32" s="88">
        <v>218288</v>
      </c>
      <c r="H32" s="88">
        <v>158288</v>
      </c>
      <c r="I32" s="88">
        <v>38695.18</v>
      </c>
      <c r="J32" s="82">
        <f t="shared" si="1"/>
        <v>24.446060345698982</v>
      </c>
    </row>
    <row r="33" spans="1:10" ht="25.5">
      <c r="A33" s="118"/>
      <c r="B33" s="119"/>
      <c r="C33" s="120"/>
      <c r="D33" s="89"/>
      <c r="E33" s="86">
        <v>3224</v>
      </c>
      <c r="F33" s="86" t="s">
        <v>136</v>
      </c>
      <c r="G33" s="88">
        <v>29751</v>
      </c>
      <c r="H33" s="88">
        <v>29751</v>
      </c>
      <c r="I33" s="88">
        <v>10315.51</v>
      </c>
      <c r="J33" s="82">
        <f t="shared" si="1"/>
        <v>34.672817720412759</v>
      </c>
    </row>
    <row r="34" spans="1:10">
      <c r="A34" s="118"/>
      <c r="B34" s="119"/>
      <c r="C34" s="120"/>
      <c r="D34" s="89"/>
      <c r="E34" s="86" t="s">
        <v>135</v>
      </c>
      <c r="F34" s="86" t="s">
        <v>134</v>
      </c>
      <c r="G34" s="88">
        <v>47470</v>
      </c>
      <c r="H34" s="88">
        <v>47470</v>
      </c>
      <c r="I34" s="88">
        <v>8126.55</v>
      </c>
      <c r="J34" s="82">
        <f t="shared" si="1"/>
        <v>17.119338529597641</v>
      </c>
    </row>
    <row r="35" spans="1:10" ht="25.5">
      <c r="A35" s="118"/>
      <c r="B35" s="119"/>
      <c r="C35" s="120"/>
      <c r="D35" s="89"/>
      <c r="E35" s="86">
        <v>3227</v>
      </c>
      <c r="F35" s="86" t="s">
        <v>133</v>
      </c>
      <c r="G35" s="88">
        <v>14938</v>
      </c>
      <c r="H35" s="88">
        <v>14938</v>
      </c>
      <c r="I35" s="88">
        <v>112.5</v>
      </c>
      <c r="J35" s="82">
        <f t="shared" si="1"/>
        <v>0.75311286651492837</v>
      </c>
    </row>
    <row r="36" spans="1:10">
      <c r="A36" s="118"/>
      <c r="B36" s="119"/>
      <c r="C36" s="120"/>
      <c r="D36" s="83" t="s">
        <v>132</v>
      </c>
      <c r="E36" s="79"/>
      <c r="F36" s="83" t="s">
        <v>131</v>
      </c>
      <c r="G36" s="85">
        <f>SUM(G37:G45)</f>
        <v>157728</v>
      </c>
      <c r="H36" s="85">
        <f>SUM(H37:H45)</f>
        <v>157728</v>
      </c>
      <c r="I36" s="85">
        <f>SUM(I37:I45)</f>
        <v>50500.61</v>
      </c>
      <c r="J36" s="82">
        <f t="shared" si="1"/>
        <v>32.017530178535203</v>
      </c>
    </row>
    <row r="37" spans="1:10">
      <c r="A37" s="118"/>
      <c r="B37" s="119"/>
      <c r="C37" s="120"/>
      <c r="D37" s="89"/>
      <c r="E37" s="86" t="s">
        <v>130</v>
      </c>
      <c r="F37" s="86" t="s">
        <v>129</v>
      </c>
      <c r="G37" s="88">
        <v>13660</v>
      </c>
      <c r="H37" s="88">
        <v>13660</v>
      </c>
      <c r="I37" s="88">
        <v>5786.72</v>
      </c>
      <c r="J37" s="82">
        <f t="shared" si="1"/>
        <v>42.362518301610542</v>
      </c>
    </row>
    <row r="38" spans="1:10" ht="25.5">
      <c r="A38" s="118"/>
      <c r="B38" s="119"/>
      <c r="C38" s="120"/>
      <c r="D38" s="31"/>
      <c r="E38" s="86" t="s">
        <v>128</v>
      </c>
      <c r="F38" s="86" t="s">
        <v>127</v>
      </c>
      <c r="G38" s="88">
        <v>0</v>
      </c>
      <c r="H38" s="88">
        <v>0</v>
      </c>
      <c r="I38" s="88">
        <v>2051.13</v>
      </c>
      <c r="J38" s="82">
        <v>0</v>
      </c>
    </row>
    <row r="39" spans="1:10">
      <c r="A39" s="118"/>
      <c r="B39" s="119"/>
      <c r="C39" s="120"/>
      <c r="D39" s="89"/>
      <c r="E39" s="86" t="s">
        <v>126</v>
      </c>
      <c r="F39" s="86" t="s">
        <v>125</v>
      </c>
      <c r="G39" s="88">
        <v>4171</v>
      </c>
      <c r="H39" s="88">
        <v>4171</v>
      </c>
      <c r="I39" s="88">
        <v>3477.5</v>
      </c>
      <c r="J39" s="82">
        <f t="shared" si="1"/>
        <v>83.373291776552378</v>
      </c>
    </row>
    <row r="40" spans="1:10">
      <c r="A40" s="118"/>
      <c r="B40" s="119"/>
      <c r="C40" s="120"/>
      <c r="D40" s="89"/>
      <c r="E40" s="86" t="s">
        <v>124</v>
      </c>
      <c r="F40" s="86" t="s">
        <v>123</v>
      </c>
      <c r="G40" s="88">
        <v>109645</v>
      </c>
      <c r="H40" s="88">
        <v>109645</v>
      </c>
      <c r="I40" s="88">
        <v>36256.49</v>
      </c>
      <c r="J40" s="82">
        <f t="shared" si="1"/>
        <v>33.067162205298914</v>
      </c>
    </row>
    <row r="41" spans="1:10">
      <c r="A41" s="118"/>
      <c r="B41" s="119"/>
      <c r="C41" s="120"/>
      <c r="D41" s="89"/>
      <c r="E41" s="86" t="s">
        <v>122</v>
      </c>
      <c r="F41" s="86" t="s">
        <v>121</v>
      </c>
      <c r="G41" s="88">
        <v>0</v>
      </c>
      <c r="H41" s="88">
        <v>0</v>
      </c>
      <c r="I41" s="88">
        <v>0</v>
      </c>
      <c r="J41" s="82">
        <v>0</v>
      </c>
    </row>
    <row r="42" spans="1:10">
      <c r="A42" s="118"/>
      <c r="B42" s="119"/>
      <c r="C42" s="120"/>
      <c r="D42" s="89"/>
      <c r="E42" s="86">
        <v>3236</v>
      </c>
      <c r="F42" s="86" t="s">
        <v>120</v>
      </c>
      <c r="G42" s="88">
        <v>15579</v>
      </c>
      <c r="H42" s="88">
        <v>15579</v>
      </c>
      <c r="I42" s="88">
        <v>863.15</v>
      </c>
      <c r="J42" s="82">
        <f t="shared" si="1"/>
        <v>5.5404711470569357</v>
      </c>
    </row>
    <row r="43" spans="1:10">
      <c r="A43" s="118"/>
      <c r="B43" s="119"/>
      <c r="C43" s="120"/>
      <c r="D43" s="89"/>
      <c r="E43" s="86" t="s">
        <v>119</v>
      </c>
      <c r="F43" s="86" t="s">
        <v>118</v>
      </c>
      <c r="G43" s="88">
        <v>9056</v>
      </c>
      <c r="H43" s="88">
        <v>9056</v>
      </c>
      <c r="I43" s="88">
        <v>0</v>
      </c>
      <c r="J43" s="82">
        <v>0</v>
      </c>
    </row>
    <row r="44" spans="1:10">
      <c r="A44" s="118"/>
      <c r="B44" s="119"/>
      <c r="C44" s="120"/>
      <c r="D44" s="89"/>
      <c r="E44" s="86">
        <v>3238</v>
      </c>
      <c r="F44" s="86" t="s">
        <v>117</v>
      </c>
      <c r="G44" s="88">
        <v>805</v>
      </c>
      <c r="H44" s="88">
        <v>805</v>
      </c>
      <c r="I44" s="88">
        <v>432.5</v>
      </c>
      <c r="J44" s="82">
        <f>I44/H44*100</f>
        <v>53.726708074534159</v>
      </c>
    </row>
    <row r="45" spans="1:10">
      <c r="A45" s="118"/>
      <c r="B45" s="119"/>
      <c r="C45" s="120"/>
      <c r="D45" s="89"/>
      <c r="E45" s="86" t="s">
        <v>116</v>
      </c>
      <c r="F45" s="86" t="s">
        <v>115</v>
      </c>
      <c r="G45" s="88">
        <v>4812</v>
      </c>
      <c r="H45" s="88">
        <v>4812</v>
      </c>
      <c r="I45" s="88">
        <v>1633.12</v>
      </c>
      <c r="J45" s="82">
        <f>I45/H45*100</f>
        <v>33.938487115544469</v>
      </c>
    </row>
    <row r="46" spans="1:10" ht="25.5">
      <c r="A46" s="118"/>
      <c r="B46" s="119"/>
      <c r="C46" s="120"/>
      <c r="D46" s="79">
        <v>324</v>
      </c>
      <c r="E46" s="83"/>
      <c r="F46" s="83" t="s">
        <v>114</v>
      </c>
      <c r="G46" s="85">
        <f>G47</f>
        <v>0</v>
      </c>
      <c r="H46" s="85">
        <f>H47</f>
        <v>0</v>
      </c>
      <c r="I46" s="85">
        <f>I47</f>
        <v>0</v>
      </c>
      <c r="J46" s="82">
        <v>0</v>
      </c>
    </row>
    <row r="47" spans="1:10" ht="25.5">
      <c r="A47" s="118"/>
      <c r="B47" s="119"/>
      <c r="C47" s="120"/>
      <c r="D47" s="79"/>
      <c r="E47" s="86">
        <v>3241</v>
      </c>
      <c r="F47" s="86" t="s">
        <v>114</v>
      </c>
      <c r="G47" s="88">
        <v>0</v>
      </c>
      <c r="H47" s="88">
        <v>0</v>
      </c>
      <c r="I47" s="88">
        <v>0</v>
      </c>
      <c r="J47" s="82">
        <v>0</v>
      </c>
    </row>
    <row r="48" spans="1:10">
      <c r="A48" s="118"/>
      <c r="B48" s="119"/>
      <c r="C48" s="120"/>
      <c r="D48" s="83" t="s">
        <v>113</v>
      </c>
      <c r="E48" s="79"/>
      <c r="F48" s="83" t="s">
        <v>101</v>
      </c>
      <c r="G48" s="85">
        <f>SUM(G49:G55)</f>
        <v>6526</v>
      </c>
      <c r="H48" s="85">
        <f>SUM(H49:H55)</f>
        <v>6526</v>
      </c>
      <c r="I48" s="85">
        <f>SUM(I49:I55)</f>
        <v>1803.86</v>
      </c>
      <c r="J48" s="82">
        <f t="shared" ref="J48:J53" si="2">I48/H48*100</f>
        <v>27.641127796506282</v>
      </c>
    </row>
    <row r="49" spans="1:10" ht="25.5">
      <c r="A49" s="118"/>
      <c r="B49" s="119"/>
      <c r="C49" s="120"/>
      <c r="D49" s="89"/>
      <c r="E49" s="86" t="s">
        <v>112</v>
      </c>
      <c r="F49" s="86" t="s">
        <v>111</v>
      </c>
      <c r="G49" s="88">
        <v>2089</v>
      </c>
      <c r="H49" s="88">
        <v>2089</v>
      </c>
      <c r="I49" s="88">
        <v>0</v>
      </c>
      <c r="J49" s="82">
        <f t="shared" si="2"/>
        <v>0</v>
      </c>
    </row>
    <row r="50" spans="1:10">
      <c r="A50" s="118"/>
      <c r="B50" s="119"/>
      <c r="C50" s="120"/>
      <c r="D50" s="31"/>
      <c r="E50" s="86" t="s">
        <v>110</v>
      </c>
      <c r="F50" s="86" t="s">
        <v>109</v>
      </c>
      <c r="G50" s="88">
        <v>1692</v>
      </c>
      <c r="H50" s="88">
        <v>1692</v>
      </c>
      <c r="I50" s="88">
        <v>159.13</v>
      </c>
      <c r="J50" s="82">
        <f t="shared" si="2"/>
        <v>9.4048463356973997</v>
      </c>
    </row>
    <row r="51" spans="1:10">
      <c r="A51" s="118"/>
      <c r="B51" s="119"/>
      <c r="C51" s="120"/>
      <c r="D51" s="89"/>
      <c r="E51" s="86" t="s">
        <v>108</v>
      </c>
      <c r="F51" s="86" t="s">
        <v>107</v>
      </c>
      <c r="G51" s="88">
        <v>0</v>
      </c>
      <c r="H51" s="88">
        <v>0</v>
      </c>
      <c r="I51" s="88">
        <v>0</v>
      </c>
      <c r="J51" s="82">
        <v>0</v>
      </c>
    </row>
    <row r="52" spans="1:10">
      <c r="A52" s="118"/>
      <c r="B52" s="119"/>
      <c r="C52" s="120"/>
      <c r="D52" s="89"/>
      <c r="E52" s="86" t="s">
        <v>106</v>
      </c>
      <c r="F52" s="86" t="s">
        <v>105</v>
      </c>
      <c r="G52" s="88">
        <v>0</v>
      </c>
      <c r="H52" s="88">
        <v>0</v>
      </c>
      <c r="I52" s="88">
        <v>0</v>
      </c>
      <c r="J52" s="82">
        <v>0</v>
      </c>
    </row>
    <row r="53" spans="1:10">
      <c r="A53" s="118"/>
      <c r="B53" s="119"/>
      <c r="C53" s="120"/>
      <c r="D53" s="89"/>
      <c r="E53" s="86">
        <v>3295</v>
      </c>
      <c r="F53" s="86" t="s">
        <v>104</v>
      </c>
      <c r="G53" s="88">
        <v>128</v>
      </c>
      <c r="H53" s="88">
        <v>128</v>
      </c>
      <c r="I53" s="88">
        <v>63.72</v>
      </c>
      <c r="J53" s="82">
        <f t="shared" si="2"/>
        <v>49.78125</v>
      </c>
    </row>
    <row r="54" spans="1:10">
      <c r="A54" s="118"/>
      <c r="B54" s="119"/>
      <c r="C54" s="120"/>
      <c r="D54" s="89"/>
      <c r="E54" s="86">
        <v>3296</v>
      </c>
      <c r="F54" s="86" t="s">
        <v>103</v>
      </c>
      <c r="G54" s="88">
        <v>0</v>
      </c>
      <c r="H54" s="88">
        <v>0</v>
      </c>
      <c r="I54" s="88">
        <v>0</v>
      </c>
      <c r="J54" s="82">
        <v>0</v>
      </c>
    </row>
    <row r="55" spans="1:10">
      <c r="A55" s="118"/>
      <c r="B55" s="119"/>
      <c r="C55" s="120"/>
      <c r="D55" s="89"/>
      <c r="E55" s="86" t="s">
        <v>102</v>
      </c>
      <c r="F55" s="86" t="s">
        <v>101</v>
      </c>
      <c r="G55" s="88">
        <v>2617</v>
      </c>
      <c r="H55" s="88">
        <v>2617</v>
      </c>
      <c r="I55" s="88">
        <v>1581.01</v>
      </c>
      <c r="J55" s="82">
        <f>I55/H55*100</f>
        <v>60.413068398930072</v>
      </c>
    </row>
    <row r="56" spans="1:10">
      <c r="A56" s="118"/>
      <c r="B56" s="119"/>
      <c r="C56" s="120"/>
      <c r="D56" s="79">
        <v>34</v>
      </c>
      <c r="E56" s="79"/>
      <c r="F56" s="83" t="s">
        <v>100</v>
      </c>
      <c r="G56" s="85">
        <f>G57+G60</f>
        <v>4523</v>
      </c>
      <c r="H56" s="85">
        <f>H57+H60</f>
        <v>4523</v>
      </c>
      <c r="I56" s="85">
        <f>I57+I60</f>
        <v>1653.21</v>
      </c>
      <c r="J56" s="82">
        <f>I56/H56*100</f>
        <v>36.551182843245634</v>
      </c>
    </row>
    <row r="57" spans="1:10">
      <c r="A57" s="118"/>
      <c r="B57" s="119"/>
      <c r="C57" s="120"/>
      <c r="D57" s="83" t="s">
        <v>98</v>
      </c>
      <c r="E57" s="79"/>
      <c r="F57" s="83" t="s">
        <v>99</v>
      </c>
      <c r="G57" s="85">
        <f>G58+G59</f>
        <v>0</v>
      </c>
      <c r="H57" s="85">
        <f>H58+H59</f>
        <v>0</v>
      </c>
      <c r="I57" s="85">
        <f>I58+I59</f>
        <v>0</v>
      </c>
      <c r="J57" s="82">
        <v>0</v>
      </c>
    </row>
    <row r="58" spans="1:10" ht="38.25">
      <c r="A58" s="118"/>
      <c r="B58" s="119"/>
      <c r="C58" s="120"/>
      <c r="D58" s="31"/>
      <c r="E58" s="86" t="s">
        <v>97</v>
      </c>
      <c r="F58" s="86" t="s">
        <v>96</v>
      </c>
      <c r="G58" s="88">
        <v>0</v>
      </c>
      <c r="H58" s="88">
        <v>0</v>
      </c>
      <c r="I58" s="88">
        <v>0</v>
      </c>
      <c r="J58" s="82">
        <v>0</v>
      </c>
    </row>
    <row r="59" spans="1:10" ht="25.5">
      <c r="A59" s="118"/>
      <c r="B59" s="119"/>
      <c r="C59" s="120"/>
      <c r="D59" s="31"/>
      <c r="E59" s="86">
        <v>3425</v>
      </c>
      <c r="F59" s="86" t="s">
        <v>95</v>
      </c>
      <c r="G59" s="88">
        <v>0</v>
      </c>
      <c r="H59" s="88">
        <v>0</v>
      </c>
      <c r="I59" s="88">
        <v>0</v>
      </c>
      <c r="J59" s="82">
        <v>0</v>
      </c>
    </row>
    <row r="60" spans="1:10">
      <c r="A60" s="118"/>
      <c r="B60" s="119"/>
      <c r="C60" s="120"/>
      <c r="D60" s="83" t="s">
        <v>91</v>
      </c>
      <c r="E60" s="79"/>
      <c r="F60" s="83" t="s">
        <v>94</v>
      </c>
      <c r="G60" s="85">
        <f>SUM(G61:G64)</f>
        <v>4523</v>
      </c>
      <c r="H60" s="85">
        <f>SUM(H61:H64)</f>
        <v>4523</v>
      </c>
      <c r="I60" s="85">
        <f>SUM(I61:I64)</f>
        <v>1653.21</v>
      </c>
      <c r="J60" s="82">
        <f>I60/H60*100</f>
        <v>36.551182843245634</v>
      </c>
    </row>
    <row r="61" spans="1:10" ht="25.5">
      <c r="A61" s="118"/>
      <c r="B61" s="119"/>
      <c r="C61" s="120"/>
      <c r="D61" s="89"/>
      <c r="E61" s="86" t="s">
        <v>93</v>
      </c>
      <c r="F61" s="86" t="s">
        <v>92</v>
      </c>
      <c r="G61" s="88">
        <v>4203</v>
      </c>
      <c r="H61" s="88">
        <v>4203</v>
      </c>
      <c r="I61" s="88">
        <v>1637</v>
      </c>
      <c r="J61" s="82">
        <f>I61/H61*100</f>
        <v>38.948370211753506</v>
      </c>
    </row>
    <row r="62" spans="1:10" ht="25.5">
      <c r="A62" s="118"/>
      <c r="B62" s="119"/>
      <c r="C62" s="120"/>
      <c r="D62" s="31"/>
      <c r="E62" s="86">
        <v>3432</v>
      </c>
      <c r="F62" s="86" t="s">
        <v>90</v>
      </c>
      <c r="G62" s="88">
        <v>0</v>
      </c>
      <c r="H62" s="88">
        <v>0</v>
      </c>
      <c r="I62" s="88">
        <v>0</v>
      </c>
      <c r="J62" s="82">
        <v>0</v>
      </c>
    </row>
    <row r="63" spans="1:10">
      <c r="A63" s="118"/>
      <c r="B63" s="119"/>
      <c r="C63" s="120"/>
      <c r="D63" s="89"/>
      <c r="E63" s="86" t="s">
        <v>89</v>
      </c>
      <c r="F63" s="86" t="s">
        <v>88</v>
      </c>
      <c r="G63" s="88">
        <v>160</v>
      </c>
      <c r="H63" s="88">
        <v>160</v>
      </c>
      <c r="I63" s="88">
        <v>0</v>
      </c>
      <c r="J63" s="82">
        <f>I63/H63*100</f>
        <v>0</v>
      </c>
    </row>
    <row r="64" spans="1:10">
      <c r="A64" s="118"/>
      <c r="B64" s="119"/>
      <c r="C64" s="120"/>
      <c r="D64" s="89"/>
      <c r="E64" s="86" t="s">
        <v>87</v>
      </c>
      <c r="F64" s="86" t="s">
        <v>86</v>
      </c>
      <c r="G64" s="88">
        <v>160</v>
      </c>
      <c r="H64" s="88">
        <v>160</v>
      </c>
      <c r="I64" s="88">
        <v>16.21</v>
      </c>
      <c r="J64" s="82">
        <f t="shared" ref="J64:J70" si="3">I64/H64*100</f>
        <v>10.13125</v>
      </c>
    </row>
    <row r="65" spans="1:10" ht="25.5">
      <c r="A65" s="118"/>
      <c r="B65" s="119"/>
      <c r="C65" s="120"/>
      <c r="D65" s="79">
        <v>36</v>
      </c>
      <c r="E65" s="83"/>
      <c r="F65" s="83" t="s">
        <v>85</v>
      </c>
      <c r="G65" s="85">
        <f t="shared" ref="G65:G66" si="4">G66</f>
        <v>0</v>
      </c>
      <c r="H65" s="85">
        <f>H66</f>
        <v>0</v>
      </c>
      <c r="I65" s="85">
        <f>I66</f>
        <v>0</v>
      </c>
      <c r="J65" s="82">
        <v>0</v>
      </c>
    </row>
    <row r="66" spans="1:10">
      <c r="A66" s="118"/>
      <c r="B66" s="119"/>
      <c r="C66" s="120"/>
      <c r="D66" s="79">
        <v>363</v>
      </c>
      <c r="E66" s="83"/>
      <c r="F66" s="83" t="s">
        <v>84</v>
      </c>
      <c r="G66" s="85">
        <f t="shared" si="4"/>
        <v>0</v>
      </c>
      <c r="H66" s="85">
        <f>H67</f>
        <v>0</v>
      </c>
      <c r="I66" s="85">
        <f>I67</f>
        <v>0</v>
      </c>
      <c r="J66" s="82">
        <v>0</v>
      </c>
    </row>
    <row r="67" spans="1:10" ht="25.5">
      <c r="A67" s="118"/>
      <c r="B67" s="119"/>
      <c r="C67" s="120"/>
      <c r="D67" s="31"/>
      <c r="E67" s="86">
        <v>3631</v>
      </c>
      <c r="F67" s="86" t="s">
        <v>83</v>
      </c>
      <c r="G67" s="88">
        <v>0</v>
      </c>
      <c r="H67" s="88">
        <v>0</v>
      </c>
      <c r="I67" s="88">
        <v>0</v>
      </c>
      <c r="J67" s="82">
        <v>0</v>
      </c>
    </row>
    <row r="68" spans="1:10">
      <c r="A68" s="118"/>
      <c r="B68" s="119"/>
      <c r="C68" s="120"/>
      <c r="D68" s="79">
        <v>37</v>
      </c>
      <c r="E68" s="79"/>
      <c r="F68" s="83" t="s">
        <v>80</v>
      </c>
      <c r="G68" s="85">
        <f>G69</f>
        <v>104560</v>
      </c>
      <c r="H68" s="85">
        <f>H69</f>
        <v>104560</v>
      </c>
      <c r="I68" s="85">
        <f>I69</f>
        <v>28261.77</v>
      </c>
      <c r="J68" s="82">
        <f t="shared" si="3"/>
        <v>27.029236801836266</v>
      </c>
    </row>
    <row r="69" spans="1:10">
      <c r="A69" s="118"/>
      <c r="B69" s="119"/>
      <c r="C69" s="120"/>
      <c r="D69" s="79">
        <v>371</v>
      </c>
      <c r="E69" s="79"/>
      <c r="F69" s="83" t="s">
        <v>79</v>
      </c>
      <c r="G69" s="85">
        <f>G70+G71</f>
        <v>104560</v>
      </c>
      <c r="H69" s="85">
        <f>H70+H71</f>
        <v>104560</v>
      </c>
      <c r="I69" s="85">
        <f>I70+I71</f>
        <v>28261.77</v>
      </c>
      <c r="J69" s="82">
        <f t="shared" si="3"/>
        <v>27.029236801836266</v>
      </c>
    </row>
    <row r="70" spans="1:10" ht="25.5">
      <c r="A70" s="118"/>
      <c r="B70" s="119"/>
      <c r="C70" s="120"/>
      <c r="D70" s="31"/>
      <c r="E70" s="86">
        <v>3721</v>
      </c>
      <c r="F70" s="86" t="s">
        <v>78</v>
      </c>
      <c r="G70" s="88">
        <v>103000</v>
      </c>
      <c r="H70" s="88">
        <v>103000</v>
      </c>
      <c r="I70" s="88">
        <v>28261.77</v>
      </c>
      <c r="J70" s="82">
        <f t="shared" si="3"/>
        <v>27.438611650485438</v>
      </c>
    </row>
    <row r="71" spans="1:10">
      <c r="A71" s="118"/>
      <c r="B71" s="119"/>
      <c r="C71" s="120"/>
      <c r="D71" s="83"/>
      <c r="E71" s="86">
        <v>3722</v>
      </c>
      <c r="F71" s="86" t="s">
        <v>77</v>
      </c>
      <c r="G71" s="88">
        <v>1560</v>
      </c>
      <c r="H71" s="88">
        <v>1560</v>
      </c>
      <c r="I71" s="88">
        <v>0</v>
      </c>
      <c r="J71" s="82">
        <f>I71/H71*100</f>
        <v>0</v>
      </c>
    </row>
    <row r="72" spans="1:10" ht="25.5">
      <c r="A72" s="118"/>
      <c r="B72" s="119"/>
      <c r="C72" s="120"/>
      <c r="D72" s="79">
        <v>4</v>
      </c>
      <c r="E72" s="79"/>
      <c r="F72" s="91" t="s">
        <v>76</v>
      </c>
      <c r="G72" s="85">
        <f>G73+G81</f>
        <v>0</v>
      </c>
      <c r="H72" s="85">
        <f>H73+H81</f>
        <v>0</v>
      </c>
      <c r="I72" s="85">
        <f>I73+I81</f>
        <v>0</v>
      </c>
      <c r="J72" s="82">
        <v>0</v>
      </c>
    </row>
    <row r="73" spans="1:10" ht="25.5">
      <c r="A73" s="118"/>
      <c r="B73" s="119"/>
      <c r="C73" s="120"/>
      <c r="D73" s="79">
        <v>42</v>
      </c>
      <c r="E73" s="79"/>
      <c r="F73" s="91" t="s">
        <v>75</v>
      </c>
      <c r="G73" s="85">
        <f>G74+G79</f>
        <v>0</v>
      </c>
      <c r="H73" s="85">
        <f>H74+H79</f>
        <v>0</v>
      </c>
      <c r="I73" s="85">
        <f>I74+I79</f>
        <v>0</v>
      </c>
      <c r="J73" s="82">
        <v>0</v>
      </c>
    </row>
    <row r="74" spans="1:10">
      <c r="A74" s="118"/>
      <c r="B74" s="119"/>
      <c r="C74" s="120"/>
      <c r="D74" s="91" t="s">
        <v>184</v>
      </c>
      <c r="E74" s="79"/>
      <c r="F74" s="91" t="s">
        <v>74</v>
      </c>
      <c r="G74" s="85">
        <f>G75+G76+G77+G78</f>
        <v>0</v>
      </c>
      <c r="H74" s="85">
        <f>H75+H76+H77+H78</f>
        <v>0</v>
      </c>
      <c r="I74" s="85">
        <f>I75+I76+I77+I78</f>
        <v>0</v>
      </c>
      <c r="J74" s="82">
        <v>0</v>
      </c>
    </row>
    <row r="75" spans="1:10">
      <c r="A75" s="118"/>
      <c r="B75" s="119"/>
      <c r="C75" s="120"/>
      <c r="D75" s="31"/>
      <c r="E75" s="94" t="s">
        <v>73</v>
      </c>
      <c r="F75" s="94" t="s">
        <v>72</v>
      </c>
      <c r="G75" s="88">
        <v>0</v>
      </c>
      <c r="H75" s="88">
        <v>0</v>
      </c>
      <c r="I75" s="88">
        <v>0</v>
      </c>
      <c r="J75" s="82">
        <v>0</v>
      </c>
    </row>
    <row r="76" spans="1:10">
      <c r="A76" s="118"/>
      <c r="B76" s="119"/>
      <c r="C76" s="120"/>
      <c r="D76" s="31"/>
      <c r="E76" s="94" t="s">
        <v>71</v>
      </c>
      <c r="F76" s="94" t="s">
        <v>70</v>
      </c>
      <c r="G76" s="88">
        <v>0</v>
      </c>
      <c r="H76" s="88">
        <v>0</v>
      </c>
      <c r="I76" s="88">
        <v>0</v>
      </c>
      <c r="J76" s="82">
        <v>0</v>
      </c>
    </row>
    <row r="77" spans="1:10">
      <c r="A77" s="118"/>
      <c r="B77" s="119"/>
      <c r="C77" s="120"/>
      <c r="D77" s="89"/>
      <c r="E77" s="94">
        <v>4223</v>
      </c>
      <c r="F77" s="94" t="s">
        <v>69</v>
      </c>
      <c r="G77" s="88">
        <v>0</v>
      </c>
      <c r="H77" s="88">
        <v>0</v>
      </c>
      <c r="I77" s="88">
        <v>0</v>
      </c>
      <c r="J77" s="82">
        <v>0</v>
      </c>
    </row>
    <row r="78" spans="1:10">
      <c r="A78" s="118"/>
      <c r="B78" s="119"/>
      <c r="C78" s="120"/>
      <c r="D78" s="89"/>
      <c r="E78" s="94">
        <v>4225</v>
      </c>
      <c r="F78" s="94" t="s">
        <v>68</v>
      </c>
      <c r="G78" s="88">
        <v>0</v>
      </c>
      <c r="H78" s="88">
        <v>0</v>
      </c>
      <c r="I78" s="88">
        <v>0</v>
      </c>
      <c r="J78" s="82">
        <v>0</v>
      </c>
    </row>
    <row r="79" spans="1:10">
      <c r="A79" s="118"/>
      <c r="B79" s="119"/>
      <c r="C79" s="120"/>
      <c r="D79" s="91">
        <v>426</v>
      </c>
      <c r="E79" s="79"/>
      <c r="F79" s="91" t="s">
        <v>67</v>
      </c>
      <c r="G79" s="85">
        <f>G80</f>
        <v>0</v>
      </c>
      <c r="H79" s="85">
        <f>H80</f>
        <v>0</v>
      </c>
      <c r="I79" s="85">
        <f>I80</f>
        <v>0</v>
      </c>
      <c r="J79" s="82">
        <v>0</v>
      </c>
    </row>
    <row r="80" spans="1:10">
      <c r="A80" s="118"/>
      <c r="B80" s="119"/>
      <c r="C80" s="120"/>
      <c r="D80" s="89"/>
      <c r="E80" s="94">
        <v>4262</v>
      </c>
      <c r="F80" s="94" t="s">
        <v>66</v>
      </c>
      <c r="G80" s="88">
        <v>0</v>
      </c>
      <c r="H80" s="88">
        <v>0</v>
      </c>
      <c r="I80" s="88">
        <v>0</v>
      </c>
      <c r="J80" s="82">
        <v>0</v>
      </c>
    </row>
    <row r="81" spans="1:10" ht="25.5">
      <c r="A81" s="118"/>
      <c r="B81" s="119"/>
      <c r="C81" s="120"/>
      <c r="D81" s="79">
        <v>45</v>
      </c>
      <c r="E81" s="96"/>
      <c r="F81" s="97" t="s">
        <v>65</v>
      </c>
      <c r="G81" s="85">
        <f>G82+G84</f>
        <v>0</v>
      </c>
      <c r="H81" s="85">
        <f>H82+H84</f>
        <v>0</v>
      </c>
      <c r="I81" s="85">
        <f>I82+I84</f>
        <v>0</v>
      </c>
      <c r="J81" s="82">
        <v>0</v>
      </c>
    </row>
    <row r="82" spans="1:10" ht="25.5">
      <c r="A82" s="118"/>
      <c r="B82" s="119"/>
      <c r="C82" s="120"/>
      <c r="D82" s="79">
        <v>451</v>
      </c>
      <c r="E82" s="96"/>
      <c r="F82" s="97" t="s">
        <v>64</v>
      </c>
      <c r="G82" s="85">
        <f>G83</f>
        <v>0</v>
      </c>
      <c r="H82" s="85">
        <f>H83</f>
        <v>0</v>
      </c>
      <c r="I82" s="85">
        <f>I83</f>
        <v>0</v>
      </c>
      <c r="J82" s="82">
        <v>0</v>
      </c>
    </row>
    <row r="83" spans="1:10" ht="25.5">
      <c r="A83" s="118"/>
      <c r="B83" s="119"/>
      <c r="C83" s="120"/>
      <c r="D83" s="31"/>
      <c r="E83" s="99">
        <v>4511</v>
      </c>
      <c r="F83" s="100" t="s">
        <v>64</v>
      </c>
      <c r="G83" s="88">
        <v>0</v>
      </c>
      <c r="H83" s="88">
        <v>0</v>
      </c>
      <c r="I83" s="88">
        <v>0</v>
      </c>
      <c r="J83" s="82">
        <v>0</v>
      </c>
    </row>
    <row r="84" spans="1:10" ht="25.5">
      <c r="A84" s="118"/>
      <c r="B84" s="119"/>
      <c r="C84" s="120"/>
      <c r="D84" s="90">
        <v>454</v>
      </c>
      <c r="E84" s="96"/>
      <c r="F84" s="97" t="s">
        <v>63</v>
      </c>
      <c r="G84" s="85">
        <f>G85</f>
        <v>0</v>
      </c>
      <c r="H84" s="85">
        <f>H85</f>
        <v>0</v>
      </c>
      <c r="I84" s="85">
        <f>I85</f>
        <v>0</v>
      </c>
      <c r="J84" s="82">
        <v>0</v>
      </c>
    </row>
    <row r="85" spans="1:10" ht="25.5">
      <c r="A85" s="118"/>
      <c r="B85" s="119"/>
      <c r="C85" s="120"/>
      <c r="D85" s="99"/>
      <c r="E85" s="99">
        <v>4541</v>
      </c>
      <c r="F85" s="100" t="s">
        <v>63</v>
      </c>
      <c r="G85" s="88">
        <v>0</v>
      </c>
      <c r="H85" s="88">
        <v>0</v>
      </c>
      <c r="I85" s="88">
        <v>0</v>
      </c>
      <c r="J85" s="82">
        <v>0</v>
      </c>
    </row>
    <row r="86" spans="1:10" ht="33.75" customHeight="1">
      <c r="A86" s="112" t="s">
        <v>196</v>
      </c>
      <c r="B86" s="112" t="s">
        <v>197</v>
      </c>
      <c r="C86" s="146" t="s">
        <v>185</v>
      </c>
      <c r="D86" s="147"/>
      <c r="E86" s="147"/>
      <c r="F86" s="143" t="s">
        <v>204</v>
      </c>
      <c r="G86" s="143"/>
      <c r="H86" s="143"/>
      <c r="I86" s="143"/>
      <c r="J86" s="143"/>
    </row>
    <row r="87" spans="1:10" ht="45.75" customHeight="1">
      <c r="A87" s="112" t="s">
        <v>203</v>
      </c>
      <c r="B87" s="112" t="s">
        <v>198</v>
      </c>
      <c r="C87" s="144"/>
      <c r="D87" s="144"/>
      <c r="E87" s="144"/>
      <c r="F87" s="144"/>
      <c r="G87" s="144"/>
      <c r="H87" s="144"/>
      <c r="I87" s="144"/>
      <c r="J87" s="144"/>
    </row>
    <row r="88" spans="1:10" ht="29.25" customHeight="1">
      <c r="A88" s="112" t="s">
        <v>200</v>
      </c>
      <c r="B88" s="112" t="s">
        <v>201</v>
      </c>
      <c r="C88" s="144"/>
      <c r="D88" s="144"/>
      <c r="E88" s="144"/>
      <c r="F88" s="144"/>
      <c r="G88" s="144"/>
      <c r="H88" s="144"/>
      <c r="I88" s="144"/>
      <c r="J88" s="144"/>
    </row>
    <row r="89" spans="1:10" ht="38.25" customHeight="1">
      <c r="A89" s="136" t="s">
        <v>191</v>
      </c>
      <c r="B89" s="137"/>
      <c r="C89" s="145"/>
      <c r="D89" s="145"/>
      <c r="E89" s="145"/>
      <c r="F89" s="145"/>
      <c r="G89" s="145"/>
      <c r="H89" s="145"/>
      <c r="I89" s="145"/>
      <c r="J89" s="145"/>
    </row>
    <row r="90" spans="1:10">
      <c r="A90" s="118"/>
      <c r="B90" s="119"/>
      <c r="C90" s="120"/>
      <c r="D90" s="79">
        <v>3</v>
      </c>
      <c r="E90" s="79"/>
      <c r="F90" s="83" t="s">
        <v>160</v>
      </c>
      <c r="G90" s="85">
        <f>G91+G100+G132+G141+G144</f>
        <v>550000</v>
      </c>
      <c r="H90" s="85">
        <f>H91+H100+H132+H141+H144</f>
        <v>550000</v>
      </c>
      <c r="I90" s="85">
        <f>I91+I100+I132+I141+I144</f>
        <v>284360.38999999996</v>
      </c>
      <c r="J90" s="82">
        <f t="shared" ref="J90" si="5">I90/H90*100</f>
        <v>51.701889090909084</v>
      </c>
    </row>
    <row r="91" spans="1:10">
      <c r="A91" s="118"/>
      <c r="B91" s="119"/>
      <c r="C91" s="120"/>
      <c r="D91" s="79">
        <v>31</v>
      </c>
      <c r="E91" s="79"/>
      <c r="F91" s="83" t="s">
        <v>3</v>
      </c>
      <c r="G91" s="85">
        <f>G92+G95+G97</f>
        <v>0</v>
      </c>
      <c r="H91" s="85">
        <f>H92+H95+H97</f>
        <v>0</v>
      </c>
      <c r="I91" s="85">
        <f>I92+I95+I97</f>
        <v>0</v>
      </c>
      <c r="J91" s="82">
        <v>0</v>
      </c>
    </row>
    <row r="92" spans="1:10">
      <c r="A92" s="118"/>
      <c r="B92" s="119"/>
      <c r="C92" s="120"/>
      <c r="D92" s="83">
        <v>311</v>
      </c>
      <c r="E92" s="79"/>
      <c r="F92" s="83" t="s">
        <v>159</v>
      </c>
      <c r="G92" s="85">
        <f>G93+G94</f>
        <v>0</v>
      </c>
      <c r="H92" s="85">
        <f>H93+H94</f>
        <v>0</v>
      </c>
      <c r="I92" s="85">
        <f>I93+I94</f>
        <v>0</v>
      </c>
      <c r="J92" s="82">
        <v>0</v>
      </c>
    </row>
    <row r="93" spans="1:10">
      <c r="A93" s="118"/>
      <c r="B93" s="119"/>
      <c r="C93" s="120"/>
      <c r="D93" s="83"/>
      <c r="E93" s="86" t="s">
        <v>158</v>
      </c>
      <c r="F93" s="86" t="s">
        <v>32</v>
      </c>
      <c r="G93" s="88">
        <v>0</v>
      </c>
      <c r="H93" s="88">
        <v>0</v>
      </c>
      <c r="I93" s="88">
        <v>0</v>
      </c>
      <c r="J93" s="82">
        <v>0</v>
      </c>
    </row>
    <row r="94" spans="1:10">
      <c r="A94" s="118"/>
      <c r="B94" s="119"/>
      <c r="C94" s="120"/>
      <c r="D94" s="83"/>
      <c r="E94" s="86">
        <v>3114</v>
      </c>
      <c r="F94" s="86" t="s">
        <v>157</v>
      </c>
      <c r="G94" s="88">
        <v>0</v>
      </c>
      <c r="H94" s="88">
        <v>0</v>
      </c>
      <c r="I94" s="88">
        <v>0</v>
      </c>
      <c r="J94" s="82">
        <v>0</v>
      </c>
    </row>
    <row r="95" spans="1:10">
      <c r="A95" s="118"/>
      <c r="B95" s="119"/>
      <c r="C95" s="120"/>
      <c r="D95" s="83">
        <v>312</v>
      </c>
      <c r="E95" s="79"/>
      <c r="F95" s="83" t="s">
        <v>155</v>
      </c>
      <c r="G95" s="85">
        <f>G96</f>
        <v>0</v>
      </c>
      <c r="H95" s="85">
        <f>H96</f>
        <v>0</v>
      </c>
      <c r="I95" s="85">
        <f>I96</f>
        <v>0</v>
      </c>
      <c r="J95" s="82">
        <v>0</v>
      </c>
    </row>
    <row r="96" spans="1:10">
      <c r="A96" s="118"/>
      <c r="B96" s="119"/>
      <c r="C96" s="120"/>
      <c r="D96" s="31"/>
      <c r="E96" s="86" t="s">
        <v>156</v>
      </c>
      <c r="F96" s="86" t="s">
        <v>155</v>
      </c>
      <c r="G96" s="88">
        <v>0</v>
      </c>
      <c r="H96" s="88">
        <v>0</v>
      </c>
      <c r="I96" s="88">
        <v>0</v>
      </c>
      <c r="J96" s="82">
        <v>0</v>
      </c>
    </row>
    <row r="97" spans="1:10">
      <c r="A97" s="118"/>
      <c r="B97" s="119"/>
      <c r="C97" s="120"/>
      <c r="D97" s="83">
        <v>313</v>
      </c>
      <c r="E97" s="79"/>
      <c r="F97" s="83" t="s">
        <v>154</v>
      </c>
      <c r="G97" s="85">
        <f>G98+G99</f>
        <v>0</v>
      </c>
      <c r="H97" s="85">
        <f>H98+H99</f>
        <v>0</v>
      </c>
      <c r="I97" s="85">
        <f>I98+I99</f>
        <v>0</v>
      </c>
      <c r="J97" s="82">
        <v>0</v>
      </c>
    </row>
    <row r="98" spans="1:10" ht="25.5">
      <c r="A98" s="118"/>
      <c r="B98" s="119"/>
      <c r="C98" s="120"/>
      <c r="D98" s="31"/>
      <c r="E98" s="86" t="s">
        <v>153</v>
      </c>
      <c r="F98" s="86" t="s">
        <v>152</v>
      </c>
      <c r="G98" s="88">
        <v>0</v>
      </c>
      <c r="H98" s="88">
        <v>0</v>
      </c>
      <c r="I98" s="88">
        <v>0</v>
      </c>
      <c r="J98" s="82">
        <v>0</v>
      </c>
    </row>
    <row r="99" spans="1:10" ht="25.5">
      <c r="A99" s="118"/>
      <c r="B99" s="119"/>
      <c r="C99" s="120"/>
      <c r="D99" s="83"/>
      <c r="E99" s="86" t="s">
        <v>151</v>
      </c>
      <c r="F99" s="86" t="s">
        <v>150</v>
      </c>
      <c r="G99" s="88">
        <v>0</v>
      </c>
      <c r="H99" s="88">
        <v>0</v>
      </c>
      <c r="I99" s="88">
        <v>0</v>
      </c>
      <c r="J99" s="82">
        <v>0</v>
      </c>
    </row>
    <row r="100" spans="1:10">
      <c r="A100" s="118"/>
      <c r="B100" s="119"/>
      <c r="C100" s="120"/>
      <c r="D100" s="79">
        <v>32</v>
      </c>
      <c r="E100" s="79"/>
      <c r="F100" s="83" t="s">
        <v>9</v>
      </c>
      <c r="G100" s="85">
        <f>G101+G105+G112+G122+G124</f>
        <v>550000</v>
      </c>
      <c r="H100" s="85">
        <f>H101+H105+H112+H122+H124</f>
        <v>550000</v>
      </c>
      <c r="I100" s="85">
        <f>I101+I105+I112+I122+I124</f>
        <v>237706.68999999997</v>
      </c>
      <c r="J100" s="82">
        <f t="shared" ref="J100:J108" si="6">I100/H100*100</f>
        <v>43.219398181818178</v>
      </c>
    </row>
    <row r="101" spans="1:10">
      <c r="A101" s="118"/>
      <c r="B101" s="119"/>
      <c r="C101" s="120"/>
      <c r="D101" s="83" t="s">
        <v>149</v>
      </c>
      <c r="E101" s="79"/>
      <c r="F101" s="83" t="s">
        <v>33</v>
      </c>
      <c r="G101" s="85">
        <f>SUM(G102:G104)</f>
        <v>0</v>
      </c>
      <c r="H101" s="85">
        <f>SUM(H102:H104)</f>
        <v>0</v>
      </c>
      <c r="I101" s="85">
        <f>SUM(I102:I104)</f>
        <v>0</v>
      </c>
      <c r="J101" s="82">
        <v>0</v>
      </c>
    </row>
    <row r="102" spans="1:10">
      <c r="A102" s="118"/>
      <c r="B102" s="119"/>
      <c r="C102" s="120"/>
      <c r="D102" s="31"/>
      <c r="E102" s="86" t="s">
        <v>148</v>
      </c>
      <c r="F102" s="86" t="s">
        <v>34</v>
      </c>
      <c r="G102" s="88">
        <v>0</v>
      </c>
      <c r="H102" s="88">
        <v>0</v>
      </c>
      <c r="I102" s="88">
        <v>0</v>
      </c>
      <c r="J102" s="82">
        <v>0</v>
      </c>
    </row>
    <row r="103" spans="1:10" ht="25.5">
      <c r="A103" s="118"/>
      <c r="B103" s="119"/>
      <c r="C103" s="120"/>
      <c r="D103" s="31"/>
      <c r="E103" s="86" t="s">
        <v>147</v>
      </c>
      <c r="F103" s="86" t="s">
        <v>146</v>
      </c>
      <c r="G103" s="88">
        <v>0</v>
      </c>
      <c r="H103" s="88">
        <v>0</v>
      </c>
      <c r="I103" s="88">
        <v>0</v>
      </c>
      <c r="J103" s="82">
        <v>0</v>
      </c>
    </row>
    <row r="104" spans="1:10">
      <c r="A104" s="118"/>
      <c r="B104" s="119"/>
      <c r="C104" s="120"/>
      <c r="D104" s="89"/>
      <c r="E104" s="86" t="s">
        <v>145</v>
      </c>
      <c r="F104" s="86" t="s">
        <v>144</v>
      </c>
      <c r="G104" s="88">
        <v>0</v>
      </c>
      <c r="H104" s="88">
        <v>0</v>
      </c>
      <c r="I104" s="88">
        <v>0</v>
      </c>
      <c r="J104" s="82">
        <v>0</v>
      </c>
    </row>
    <row r="105" spans="1:10">
      <c r="A105" s="118"/>
      <c r="B105" s="119"/>
      <c r="C105" s="120"/>
      <c r="D105" s="83" t="s">
        <v>143</v>
      </c>
      <c r="E105" s="79"/>
      <c r="F105" s="83" t="s">
        <v>142</v>
      </c>
      <c r="G105" s="85">
        <f>SUM(G106:G111)</f>
        <v>451800</v>
      </c>
      <c r="H105" s="85">
        <f>SUM(H106:H111)</f>
        <v>451800</v>
      </c>
      <c r="I105" s="85">
        <f>SUM(I106:I111)</f>
        <v>202641.40999999997</v>
      </c>
      <c r="J105" s="82">
        <f t="shared" si="6"/>
        <v>44.852016378928724</v>
      </c>
    </row>
    <row r="106" spans="1:10" ht="25.5">
      <c r="A106" s="118"/>
      <c r="B106" s="119"/>
      <c r="C106" s="120"/>
      <c r="D106" s="89"/>
      <c r="E106" s="86" t="s">
        <v>141</v>
      </c>
      <c r="F106" s="86" t="s">
        <v>140</v>
      </c>
      <c r="G106" s="88">
        <v>0</v>
      </c>
      <c r="H106" s="88">
        <v>0</v>
      </c>
      <c r="I106" s="88">
        <v>0</v>
      </c>
      <c r="J106" s="82">
        <v>0</v>
      </c>
    </row>
    <row r="107" spans="1:10">
      <c r="A107" s="118"/>
      <c r="B107" s="119"/>
      <c r="C107" s="120"/>
      <c r="D107" s="89"/>
      <c r="E107" s="86">
        <v>3222</v>
      </c>
      <c r="F107" s="86" t="s">
        <v>139</v>
      </c>
      <c r="G107" s="88">
        <v>273356</v>
      </c>
      <c r="H107" s="88">
        <v>273356</v>
      </c>
      <c r="I107" s="88">
        <v>149347.96</v>
      </c>
      <c r="J107" s="82">
        <f t="shared" si="6"/>
        <v>54.634966856407033</v>
      </c>
    </row>
    <row r="108" spans="1:10">
      <c r="A108" s="118"/>
      <c r="B108" s="119"/>
      <c r="C108" s="120"/>
      <c r="D108" s="31"/>
      <c r="E108" s="86" t="s">
        <v>138</v>
      </c>
      <c r="F108" s="86" t="s">
        <v>137</v>
      </c>
      <c r="G108" s="88">
        <v>178444</v>
      </c>
      <c r="H108" s="88">
        <v>178444</v>
      </c>
      <c r="I108" s="88">
        <v>53293.45</v>
      </c>
      <c r="J108" s="82">
        <f t="shared" si="6"/>
        <v>29.865644123646636</v>
      </c>
    </row>
    <row r="109" spans="1:10" ht="25.5">
      <c r="A109" s="118"/>
      <c r="B109" s="119"/>
      <c r="C109" s="120"/>
      <c r="D109" s="89"/>
      <c r="E109" s="86">
        <v>3224</v>
      </c>
      <c r="F109" s="86" t="s">
        <v>136</v>
      </c>
      <c r="G109" s="88">
        <v>0</v>
      </c>
      <c r="H109" s="88">
        <v>0</v>
      </c>
      <c r="I109" s="88">
        <v>0</v>
      </c>
      <c r="J109" s="82">
        <v>0</v>
      </c>
    </row>
    <row r="110" spans="1:10">
      <c r="A110" s="118"/>
      <c r="B110" s="119"/>
      <c r="C110" s="120"/>
      <c r="D110" s="89"/>
      <c r="E110" s="86" t="s">
        <v>135</v>
      </c>
      <c r="F110" s="86" t="s">
        <v>134</v>
      </c>
      <c r="G110" s="88">
        <v>0</v>
      </c>
      <c r="H110" s="88">
        <v>0</v>
      </c>
      <c r="I110" s="88">
        <v>0</v>
      </c>
      <c r="J110" s="82">
        <v>0</v>
      </c>
    </row>
    <row r="111" spans="1:10" ht="25.5">
      <c r="A111" s="118"/>
      <c r="B111" s="119"/>
      <c r="C111" s="120"/>
      <c r="D111" s="89"/>
      <c r="E111" s="86">
        <v>3227</v>
      </c>
      <c r="F111" s="86" t="s">
        <v>133</v>
      </c>
      <c r="G111" s="88">
        <v>0</v>
      </c>
      <c r="H111" s="88">
        <v>0</v>
      </c>
      <c r="I111" s="88">
        <v>0</v>
      </c>
      <c r="J111" s="82">
        <v>0</v>
      </c>
    </row>
    <row r="112" spans="1:10">
      <c r="A112" s="118"/>
      <c r="B112" s="119"/>
      <c r="C112" s="120"/>
      <c r="D112" s="83" t="s">
        <v>132</v>
      </c>
      <c r="E112" s="79"/>
      <c r="F112" s="83" t="s">
        <v>131</v>
      </c>
      <c r="G112" s="85">
        <f>SUM(G113:G121)</f>
        <v>98200</v>
      </c>
      <c r="H112" s="85">
        <f>SUM(H113:H121)</f>
        <v>98200</v>
      </c>
      <c r="I112" s="85">
        <f>SUM(I113:I121)</f>
        <v>35065.279999999999</v>
      </c>
      <c r="J112" s="82">
        <f t="shared" ref="J112:J114" si="7">I112/H112*100</f>
        <v>35.708024439918532</v>
      </c>
    </row>
    <row r="113" spans="1:10">
      <c r="A113" s="118"/>
      <c r="B113" s="119"/>
      <c r="C113" s="120"/>
      <c r="D113" s="89"/>
      <c r="E113" s="86" t="s">
        <v>130</v>
      </c>
      <c r="F113" s="86" t="s">
        <v>129</v>
      </c>
      <c r="G113" s="88">
        <v>0</v>
      </c>
      <c r="H113" s="88">
        <v>0</v>
      </c>
      <c r="I113" s="88">
        <v>0</v>
      </c>
      <c r="J113" s="82">
        <v>0</v>
      </c>
    </row>
    <row r="114" spans="1:10" ht="25.5">
      <c r="A114" s="118"/>
      <c r="B114" s="119"/>
      <c r="C114" s="120"/>
      <c r="D114" s="31"/>
      <c r="E114" s="86" t="s">
        <v>128</v>
      </c>
      <c r="F114" s="86" t="s">
        <v>127</v>
      </c>
      <c r="G114" s="88">
        <v>98200</v>
      </c>
      <c r="H114" s="88">
        <v>98200</v>
      </c>
      <c r="I114" s="88">
        <v>35065.279999999999</v>
      </c>
      <c r="J114" s="82">
        <f t="shared" si="7"/>
        <v>35.708024439918532</v>
      </c>
    </row>
    <row r="115" spans="1:10">
      <c r="A115" s="118"/>
      <c r="B115" s="119"/>
      <c r="C115" s="120"/>
      <c r="D115" s="89"/>
      <c r="E115" s="86" t="s">
        <v>126</v>
      </c>
      <c r="F115" s="86" t="s">
        <v>125</v>
      </c>
      <c r="G115" s="88">
        <v>0</v>
      </c>
      <c r="H115" s="88">
        <v>0</v>
      </c>
      <c r="I115" s="88">
        <v>0</v>
      </c>
      <c r="J115" s="82">
        <v>0</v>
      </c>
    </row>
    <row r="116" spans="1:10">
      <c r="A116" s="118"/>
      <c r="B116" s="119"/>
      <c r="C116" s="120"/>
      <c r="D116" s="89"/>
      <c r="E116" s="86" t="s">
        <v>124</v>
      </c>
      <c r="F116" s="86" t="s">
        <v>123</v>
      </c>
      <c r="G116" s="88">
        <v>0</v>
      </c>
      <c r="H116" s="88">
        <v>0</v>
      </c>
      <c r="I116" s="88">
        <v>0</v>
      </c>
      <c r="J116" s="82">
        <v>0</v>
      </c>
    </row>
    <row r="117" spans="1:10">
      <c r="A117" s="118"/>
      <c r="B117" s="119"/>
      <c r="C117" s="120"/>
      <c r="D117" s="89"/>
      <c r="E117" s="86" t="s">
        <v>122</v>
      </c>
      <c r="F117" s="86" t="s">
        <v>121</v>
      </c>
      <c r="G117" s="88">
        <v>0</v>
      </c>
      <c r="H117" s="88">
        <v>0</v>
      </c>
      <c r="I117" s="88">
        <v>0</v>
      </c>
      <c r="J117" s="82">
        <v>0</v>
      </c>
    </row>
    <row r="118" spans="1:10">
      <c r="A118" s="118"/>
      <c r="B118" s="119"/>
      <c r="C118" s="120"/>
      <c r="D118" s="89"/>
      <c r="E118" s="86">
        <v>3236</v>
      </c>
      <c r="F118" s="86" t="s">
        <v>120</v>
      </c>
      <c r="G118" s="88">
        <v>0</v>
      </c>
      <c r="H118" s="88">
        <v>0</v>
      </c>
      <c r="I118" s="88">
        <v>0</v>
      </c>
      <c r="J118" s="82">
        <v>0</v>
      </c>
    </row>
    <row r="119" spans="1:10">
      <c r="A119" s="118"/>
      <c r="B119" s="119"/>
      <c r="C119" s="120"/>
      <c r="D119" s="89"/>
      <c r="E119" s="86" t="s">
        <v>119</v>
      </c>
      <c r="F119" s="86" t="s">
        <v>118</v>
      </c>
      <c r="G119" s="88">
        <v>0</v>
      </c>
      <c r="H119" s="88">
        <v>0</v>
      </c>
      <c r="I119" s="88">
        <v>0</v>
      </c>
      <c r="J119" s="82">
        <v>0</v>
      </c>
    </row>
    <row r="120" spans="1:10">
      <c r="A120" s="118"/>
      <c r="B120" s="119"/>
      <c r="C120" s="120"/>
      <c r="D120" s="89"/>
      <c r="E120" s="86">
        <v>3238</v>
      </c>
      <c r="F120" s="86" t="s">
        <v>117</v>
      </c>
      <c r="G120" s="88">
        <v>0</v>
      </c>
      <c r="H120" s="88">
        <v>0</v>
      </c>
      <c r="I120" s="88">
        <v>0</v>
      </c>
      <c r="J120" s="82">
        <v>0</v>
      </c>
    </row>
    <row r="121" spans="1:10">
      <c r="A121" s="118"/>
      <c r="B121" s="119"/>
      <c r="C121" s="120"/>
      <c r="D121" s="89"/>
      <c r="E121" s="86" t="s">
        <v>116</v>
      </c>
      <c r="F121" s="86" t="s">
        <v>115</v>
      </c>
      <c r="G121" s="88">
        <v>0</v>
      </c>
      <c r="H121" s="88">
        <v>0</v>
      </c>
      <c r="I121" s="88">
        <v>0</v>
      </c>
      <c r="J121" s="82">
        <v>0</v>
      </c>
    </row>
    <row r="122" spans="1:10" ht="25.5">
      <c r="A122" s="118"/>
      <c r="B122" s="119"/>
      <c r="C122" s="120"/>
      <c r="D122" s="79">
        <v>324</v>
      </c>
      <c r="E122" s="83"/>
      <c r="F122" s="83" t="s">
        <v>114</v>
      </c>
      <c r="G122" s="85">
        <f>G123</f>
        <v>0</v>
      </c>
      <c r="H122" s="85">
        <f>H123</f>
        <v>0</v>
      </c>
      <c r="I122" s="85">
        <f>I123</f>
        <v>0</v>
      </c>
      <c r="J122" s="82">
        <v>0</v>
      </c>
    </row>
    <row r="123" spans="1:10" ht="25.5">
      <c r="A123" s="118"/>
      <c r="B123" s="119"/>
      <c r="C123" s="120"/>
      <c r="D123" s="79"/>
      <c r="E123" s="86">
        <v>3241</v>
      </c>
      <c r="F123" s="86" t="s">
        <v>114</v>
      </c>
      <c r="G123" s="88">
        <v>0</v>
      </c>
      <c r="H123" s="88">
        <v>0</v>
      </c>
      <c r="I123" s="88">
        <v>0</v>
      </c>
      <c r="J123" s="82">
        <v>0</v>
      </c>
    </row>
    <row r="124" spans="1:10">
      <c r="A124" s="118"/>
      <c r="B124" s="119"/>
      <c r="C124" s="120"/>
      <c r="D124" s="83" t="s">
        <v>113</v>
      </c>
      <c r="E124" s="79"/>
      <c r="F124" s="83" t="s">
        <v>101</v>
      </c>
      <c r="G124" s="85">
        <f>SUM(G125:G131)</f>
        <v>0</v>
      </c>
      <c r="H124" s="85">
        <f>SUM(H125:H131)</f>
        <v>0</v>
      </c>
      <c r="I124" s="85">
        <f>SUM(I125:I131)</f>
        <v>0</v>
      </c>
      <c r="J124" s="82">
        <v>0</v>
      </c>
    </row>
    <row r="125" spans="1:10" ht="25.5">
      <c r="A125" s="118"/>
      <c r="B125" s="119"/>
      <c r="C125" s="120"/>
      <c r="D125" s="89"/>
      <c r="E125" s="86" t="s">
        <v>112</v>
      </c>
      <c r="F125" s="86" t="s">
        <v>111</v>
      </c>
      <c r="G125" s="88">
        <v>0</v>
      </c>
      <c r="H125" s="88">
        <v>0</v>
      </c>
      <c r="I125" s="88">
        <v>0</v>
      </c>
      <c r="J125" s="82">
        <v>0</v>
      </c>
    </row>
    <row r="126" spans="1:10">
      <c r="A126" s="118"/>
      <c r="B126" s="119"/>
      <c r="C126" s="120"/>
      <c r="D126" s="31"/>
      <c r="E126" s="86" t="s">
        <v>110</v>
      </c>
      <c r="F126" s="86" t="s">
        <v>109</v>
      </c>
      <c r="G126" s="88">
        <v>0</v>
      </c>
      <c r="H126" s="88">
        <v>0</v>
      </c>
      <c r="I126" s="88">
        <v>0</v>
      </c>
      <c r="J126" s="82">
        <v>0</v>
      </c>
    </row>
    <row r="127" spans="1:10">
      <c r="A127" s="118"/>
      <c r="B127" s="119"/>
      <c r="C127" s="120"/>
      <c r="D127" s="89"/>
      <c r="E127" s="86" t="s">
        <v>108</v>
      </c>
      <c r="F127" s="86" t="s">
        <v>107</v>
      </c>
      <c r="G127" s="88">
        <v>0</v>
      </c>
      <c r="H127" s="88">
        <v>0</v>
      </c>
      <c r="I127" s="88">
        <v>0</v>
      </c>
      <c r="J127" s="82">
        <v>0</v>
      </c>
    </row>
    <row r="128" spans="1:10">
      <c r="A128" s="118"/>
      <c r="B128" s="119"/>
      <c r="C128" s="120"/>
      <c r="D128" s="89"/>
      <c r="E128" s="86" t="s">
        <v>106</v>
      </c>
      <c r="F128" s="86" t="s">
        <v>105</v>
      </c>
      <c r="G128" s="88">
        <v>0</v>
      </c>
      <c r="H128" s="88">
        <v>0</v>
      </c>
      <c r="I128" s="88">
        <v>0</v>
      </c>
      <c r="J128" s="82">
        <v>0</v>
      </c>
    </row>
    <row r="129" spans="1:10">
      <c r="A129" s="118"/>
      <c r="B129" s="119"/>
      <c r="C129" s="120"/>
      <c r="D129" s="89"/>
      <c r="E129" s="86">
        <v>3295</v>
      </c>
      <c r="F129" s="86" t="s">
        <v>104</v>
      </c>
      <c r="G129" s="88">
        <v>0</v>
      </c>
      <c r="H129" s="88">
        <v>0</v>
      </c>
      <c r="I129" s="88">
        <v>0</v>
      </c>
      <c r="J129" s="82">
        <v>0</v>
      </c>
    </row>
    <row r="130" spans="1:10">
      <c r="A130" s="118"/>
      <c r="B130" s="119"/>
      <c r="C130" s="120"/>
      <c r="D130" s="89"/>
      <c r="E130" s="86">
        <v>3296</v>
      </c>
      <c r="F130" s="86" t="s">
        <v>103</v>
      </c>
      <c r="G130" s="88">
        <v>0</v>
      </c>
      <c r="H130" s="88">
        <v>0</v>
      </c>
      <c r="I130" s="88">
        <v>0</v>
      </c>
      <c r="J130" s="82">
        <v>0</v>
      </c>
    </row>
    <row r="131" spans="1:10">
      <c r="A131" s="118"/>
      <c r="B131" s="119"/>
      <c r="C131" s="120"/>
      <c r="D131" s="89"/>
      <c r="E131" s="86" t="s">
        <v>102</v>
      </c>
      <c r="F131" s="86" t="s">
        <v>101</v>
      </c>
      <c r="G131" s="88">
        <v>0</v>
      </c>
      <c r="H131" s="88">
        <v>0</v>
      </c>
      <c r="I131" s="88">
        <v>0</v>
      </c>
      <c r="J131" s="82">
        <v>0</v>
      </c>
    </row>
    <row r="132" spans="1:10">
      <c r="A132" s="118"/>
      <c r="B132" s="119"/>
      <c r="C132" s="120"/>
      <c r="D132" s="79">
        <v>34</v>
      </c>
      <c r="E132" s="79"/>
      <c r="F132" s="83" t="s">
        <v>100</v>
      </c>
      <c r="G132" s="85">
        <f>G133+G136</f>
        <v>0</v>
      </c>
      <c r="H132" s="85">
        <f>H133+H136</f>
        <v>0</v>
      </c>
      <c r="I132" s="85">
        <f>I133+I136</f>
        <v>0</v>
      </c>
      <c r="J132" s="82">
        <v>0</v>
      </c>
    </row>
    <row r="133" spans="1:10">
      <c r="A133" s="118"/>
      <c r="B133" s="119"/>
      <c r="C133" s="120"/>
      <c r="D133" s="83" t="s">
        <v>98</v>
      </c>
      <c r="E133" s="79"/>
      <c r="F133" s="83" t="s">
        <v>99</v>
      </c>
      <c r="G133" s="85">
        <f>G134+G135</f>
        <v>0</v>
      </c>
      <c r="H133" s="85">
        <f>H134+H135</f>
        <v>0</v>
      </c>
      <c r="I133" s="85">
        <f>I134+I135</f>
        <v>0</v>
      </c>
      <c r="J133" s="82">
        <v>0</v>
      </c>
    </row>
    <row r="134" spans="1:10" ht="38.25">
      <c r="A134" s="118"/>
      <c r="B134" s="119"/>
      <c r="C134" s="120"/>
      <c r="D134" s="31"/>
      <c r="E134" s="86" t="s">
        <v>97</v>
      </c>
      <c r="F134" s="86" t="s">
        <v>96</v>
      </c>
      <c r="G134" s="88">
        <v>0</v>
      </c>
      <c r="H134" s="88">
        <v>0</v>
      </c>
      <c r="I134" s="88">
        <v>0</v>
      </c>
      <c r="J134" s="82">
        <v>0</v>
      </c>
    </row>
    <row r="135" spans="1:10" ht="25.5">
      <c r="A135" s="118"/>
      <c r="B135" s="119"/>
      <c r="C135" s="120"/>
      <c r="D135" s="31"/>
      <c r="E135" s="86">
        <v>3425</v>
      </c>
      <c r="F135" s="86" t="s">
        <v>95</v>
      </c>
      <c r="G135" s="88">
        <v>0</v>
      </c>
      <c r="H135" s="88">
        <v>0</v>
      </c>
      <c r="I135" s="88">
        <v>0</v>
      </c>
      <c r="J135" s="82">
        <v>0</v>
      </c>
    </row>
    <row r="136" spans="1:10">
      <c r="A136" s="118"/>
      <c r="B136" s="119"/>
      <c r="C136" s="120"/>
      <c r="D136" s="83" t="s">
        <v>91</v>
      </c>
      <c r="E136" s="79"/>
      <c r="F136" s="83" t="s">
        <v>94</v>
      </c>
      <c r="G136" s="85">
        <f>SUM(G137:G140)</f>
        <v>0</v>
      </c>
      <c r="H136" s="85">
        <f>SUM(H137:H140)</f>
        <v>0</v>
      </c>
      <c r="I136" s="85">
        <f>SUM(I137:I140)</f>
        <v>0</v>
      </c>
      <c r="J136" s="82">
        <v>0</v>
      </c>
    </row>
    <row r="137" spans="1:10" ht="25.5">
      <c r="A137" s="118"/>
      <c r="B137" s="119"/>
      <c r="C137" s="120"/>
      <c r="D137" s="89"/>
      <c r="E137" s="86" t="s">
        <v>93</v>
      </c>
      <c r="F137" s="86" t="s">
        <v>92</v>
      </c>
      <c r="G137" s="88">
        <v>0</v>
      </c>
      <c r="H137" s="88">
        <v>0</v>
      </c>
      <c r="I137" s="88">
        <v>0</v>
      </c>
      <c r="J137" s="82">
        <v>0</v>
      </c>
    </row>
    <row r="138" spans="1:10" ht="25.5">
      <c r="A138" s="118"/>
      <c r="B138" s="119"/>
      <c r="C138" s="120"/>
      <c r="D138" s="31"/>
      <c r="E138" s="86">
        <v>3432</v>
      </c>
      <c r="F138" s="86" t="s">
        <v>90</v>
      </c>
      <c r="G138" s="88">
        <v>0</v>
      </c>
      <c r="H138" s="88">
        <v>0</v>
      </c>
      <c r="I138" s="88">
        <v>0</v>
      </c>
      <c r="J138" s="82">
        <v>0</v>
      </c>
    </row>
    <row r="139" spans="1:10">
      <c r="A139" s="118"/>
      <c r="B139" s="119"/>
      <c r="C139" s="120"/>
      <c r="D139" s="89"/>
      <c r="E139" s="86" t="s">
        <v>89</v>
      </c>
      <c r="F139" s="86" t="s">
        <v>88</v>
      </c>
      <c r="G139" s="88">
        <v>0</v>
      </c>
      <c r="H139" s="88">
        <v>0</v>
      </c>
      <c r="I139" s="88">
        <v>0</v>
      </c>
      <c r="J139" s="82">
        <v>0</v>
      </c>
    </row>
    <row r="140" spans="1:10">
      <c r="A140" s="118"/>
      <c r="B140" s="119"/>
      <c r="C140" s="120"/>
      <c r="D140" s="89"/>
      <c r="E140" s="86" t="s">
        <v>87</v>
      </c>
      <c r="F140" s="86" t="s">
        <v>86</v>
      </c>
      <c r="G140" s="88">
        <v>0</v>
      </c>
      <c r="H140" s="88">
        <v>0</v>
      </c>
      <c r="I140" s="88">
        <v>0</v>
      </c>
      <c r="J140" s="82">
        <v>0</v>
      </c>
    </row>
    <row r="141" spans="1:10" ht="25.5">
      <c r="A141" s="118"/>
      <c r="B141" s="119"/>
      <c r="C141" s="120"/>
      <c r="D141" s="79">
        <v>36</v>
      </c>
      <c r="E141" s="83"/>
      <c r="F141" s="83" t="s">
        <v>85</v>
      </c>
      <c r="G141" s="85">
        <f t="shared" ref="G141:G142" si="8">G142</f>
        <v>0</v>
      </c>
      <c r="H141" s="85">
        <f>H142</f>
        <v>0</v>
      </c>
      <c r="I141" s="85">
        <f>I142</f>
        <v>46653.7</v>
      </c>
      <c r="J141" s="82">
        <v>0</v>
      </c>
    </row>
    <row r="142" spans="1:10" ht="25.5">
      <c r="A142" s="118"/>
      <c r="B142" s="119"/>
      <c r="C142" s="120"/>
      <c r="D142" s="79">
        <v>369</v>
      </c>
      <c r="E142" s="86"/>
      <c r="F142" s="83" t="s">
        <v>82</v>
      </c>
      <c r="G142" s="85">
        <f t="shared" si="8"/>
        <v>0</v>
      </c>
      <c r="H142" s="85">
        <f>H143</f>
        <v>0</v>
      </c>
      <c r="I142" s="85">
        <f>I143</f>
        <v>46653.7</v>
      </c>
      <c r="J142" s="82">
        <v>0</v>
      </c>
    </row>
    <row r="143" spans="1:10" ht="25.5">
      <c r="A143" s="118"/>
      <c r="B143" s="119"/>
      <c r="C143" s="120"/>
      <c r="D143" s="31"/>
      <c r="E143" s="86">
        <v>3691</v>
      </c>
      <c r="F143" s="86" t="s">
        <v>81</v>
      </c>
      <c r="G143" s="88">
        <v>0</v>
      </c>
      <c r="H143" s="88">
        <v>0</v>
      </c>
      <c r="I143" s="88">
        <v>46653.7</v>
      </c>
      <c r="J143" s="82">
        <v>0</v>
      </c>
    </row>
    <row r="144" spans="1:10">
      <c r="A144" s="118"/>
      <c r="B144" s="119"/>
      <c r="C144" s="120"/>
      <c r="D144" s="79">
        <v>37</v>
      </c>
      <c r="E144" s="79"/>
      <c r="F144" s="83" t="s">
        <v>80</v>
      </c>
      <c r="G144" s="85">
        <f>G145</f>
        <v>0</v>
      </c>
      <c r="H144" s="85">
        <f>H145</f>
        <v>0</v>
      </c>
      <c r="I144" s="85">
        <f>I145</f>
        <v>0</v>
      </c>
      <c r="J144" s="82">
        <v>0</v>
      </c>
    </row>
    <row r="145" spans="1:10">
      <c r="A145" s="118"/>
      <c r="B145" s="119"/>
      <c r="C145" s="120"/>
      <c r="D145" s="79">
        <v>371</v>
      </c>
      <c r="E145" s="79"/>
      <c r="F145" s="83" t="s">
        <v>79</v>
      </c>
      <c r="G145" s="85">
        <f>G146+G147</f>
        <v>0</v>
      </c>
      <c r="H145" s="85">
        <f>H146+H147</f>
        <v>0</v>
      </c>
      <c r="I145" s="85">
        <f>I146+I147</f>
        <v>0</v>
      </c>
      <c r="J145" s="82">
        <v>0</v>
      </c>
    </row>
    <row r="146" spans="1:10" ht="25.5">
      <c r="A146" s="118"/>
      <c r="B146" s="119"/>
      <c r="C146" s="120"/>
      <c r="D146" s="31"/>
      <c r="E146" s="86">
        <v>3721</v>
      </c>
      <c r="F146" s="86" t="s">
        <v>78</v>
      </c>
      <c r="G146" s="88">
        <v>0</v>
      </c>
      <c r="H146" s="88">
        <v>0</v>
      </c>
      <c r="I146" s="88">
        <v>0</v>
      </c>
      <c r="J146" s="82">
        <v>0</v>
      </c>
    </row>
    <row r="147" spans="1:10">
      <c r="A147" s="118"/>
      <c r="B147" s="119"/>
      <c r="C147" s="120"/>
      <c r="D147" s="83"/>
      <c r="E147" s="86">
        <v>3722</v>
      </c>
      <c r="F147" s="86" t="s">
        <v>77</v>
      </c>
      <c r="G147" s="88">
        <v>0</v>
      </c>
      <c r="H147" s="88">
        <v>0</v>
      </c>
      <c r="I147" s="88">
        <v>0</v>
      </c>
      <c r="J147" s="82">
        <v>0</v>
      </c>
    </row>
    <row r="148" spans="1:10" ht="25.5">
      <c r="A148" s="112" t="s">
        <v>196</v>
      </c>
      <c r="B148" s="112" t="s">
        <v>197</v>
      </c>
      <c r="C148" s="146" t="s">
        <v>185</v>
      </c>
      <c r="D148" s="147"/>
      <c r="E148" s="147"/>
      <c r="F148" s="143" t="s">
        <v>204</v>
      </c>
      <c r="G148" s="143"/>
      <c r="H148" s="143"/>
      <c r="I148" s="143"/>
      <c r="J148" s="143"/>
    </row>
    <row r="149" spans="1:10" ht="51">
      <c r="A149" s="112" t="s">
        <v>241</v>
      </c>
      <c r="B149" s="112" t="s">
        <v>242</v>
      </c>
      <c r="C149" s="144"/>
      <c r="D149" s="144"/>
      <c r="E149" s="144"/>
      <c r="F149" s="144"/>
      <c r="G149" s="144"/>
      <c r="H149" s="144"/>
      <c r="I149" s="144"/>
      <c r="J149" s="144"/>
    </row>
    <row r="150" spans="1:10" ht="25.5">
      <c r="A150" s="112" t="s">
        <v>200</v>
      </c>
      <c r="B150" s="112" t="s">
        <v>201</v>
      </c>
      <c r="C150" s="144"/>
      <c r="D150" s="144"/>
      <c r="E150" s="144"/>
      <c r="F150" s="144"/>
      <c r="G150" s="144"/>
      <c r="H150" s="144"/>
      <c r="I150" s="144"/>
      <c r="J150" s="144"/>
    </row>
    <row r="151" spans="1:10" ht="30" customHeight="1">
      <c r="A151" s="136" t="s">
        <v>191</v>
      </c>
      <c r="B151" s="137"/>
      <c r="C151" s="145"/>
      <c r="D151" s="145"/>
      <c r="E151" s="145"/>
      <c r="F151" s="145"/>
      <c r="G151" s="145"/>
      <c r="H151" s="145"/>
      <c r="I151" s="145"/>
      <c r="J151" s="145"/>
    </row>
    <row r="152" spans="1:10" ht="25.5">
      <c r="A152" s="118"/>
      <c r="B152" s="119"/>
      <c r="C152" s="120"/>
      <c r="D152" s="79">
        <v>4</v>
      </c>
      <c r="E152" s="79"/>
      <c r="F152" s="91" t="s">
        <v>76</v>
      </c>
      <c r="G152" s="85">
        <f>G153+G161</f>
        <v>0</v>
      </c>
      <c r="H152" s="85">
        <f>H153+H161</f>
        <v>0</v>
      </c>
      <c r="I152" s="85">
        <f>I125+I161</f>
        <v>868557.69</v>
      </c>
      <c r="J152" s="82">
        <v>0</v>
      </c>
    </row>
    <row r="153" spans="1:10" ht="25.5">
      <c r="A153" s="118"/>
      <c r="B153" s="119"/>
      <c r="C153" s="120"/>
      <c r="D153" s="79">
        <v>42</v>
      </c>
      <c r="E153" s="79"/>
      <c r="F153" s="91" t="s">
        <v>75</v>
      </c>
      <c r="G153" s="85">
        <f>G154+G159</f>
        <v>0</v>
      </c>
      <c r="H153" s="85">
        <f>H154+H159</f>
        <v>0</v>
      </c>
      <c r="I153" s="85">
        <f>I154+I159</f>
        <v>0</v>
      </c>
      <c r="J153" s="82">
        <v>0</v>
      </c>
    </row>
    <row r="154" spans="1:10">
      <c r="A154" s="118"/>
      <c r="B154" s="119"/>
      <c r="C154" s="120"/>
      <c r="D154" s="91" t="s">
        <v>184</v>
      </c>
      <c r="E154" s="79"/>
      <c r="F154" s="91" t="s">
        <v>74</v>
      </c>
      <c r="G154" s="85">
        <f>G155+G156+G157+G158</f>
        <v>0</v>
      </c>
      <c r="H154" s="85">
        <f>H155+H156+H157+H158</f>
        <v>0</v>
      </c>
      <c r="I154" s="85">
        <f>I155+I156+I157+I158</f>
        <v>0</v>
      </c>
      <c r="J154" s="82">
        <v>0</v>
      </c>
    </row>
    <row r="155" spans="1:10">
      <c r="A155" s="118"/>
      <c r="B155" s="119"/>
      <c r="C155" s="120"/>
      <c r="D155" s="31"/>
      <c r="E155" s="94" t="s">
        <v>73</v>
      </c>
      <c r="F155" s="94" t="s">
        <v>72</v>
      </c>
      <c r="G155" s="88">
        <v>0</v>
      </c>
      <c r="H155" s="88">
        <v>0</v>
      </c>
      <c r="I155" s="88">
        <v>0</v>
      </c>
      <c r="J155" s="82">
        <v>0</v>
      </c>
    </row>
    <row r="156" spans="1:10">
      <c r="A156" s="118"/>
      <c r="B156" s="119"/>
      <c r="C156" s="120"/>
      <c r="D156" s="31"/>
      <c r="E156" s="94" t="s">
        <v>71</v>
      </c>
      <c r="F156" s="94" t="s">
        <v>70</v>
      </c>
      <c r="G156" s="88">
        <v>0</v>
      </c>
      <c r="H156" s="88">
        <v>0</v>
      </c>
      <c r="I156" s="88">
        <v>0</v>
      </c>
      <c r="J156" s="82">
        <v>0</v>
      </c>
    </row>
    <row r="157" spans="1:10">
      <c r="A157" s="118"/>
      <c r="B157" s="119"/>
      <c r="C157" s="120"/>
      <c r="D157" s="89"/>
      <c r="E157" s="94">
        <v>4223</v>
      </c>
      <c r="F157" s="94" t="s">
        <v>69</v>
      </c>
      <c r="G157" s="88">
        <v>0</v>
      </c>
      <c r="H157" s="88">
        <v>0</v>
      </c>
      <c r="I157" s="88">
        <v>0</v>
      </c>
      <c r="J157" s="82">
        <v>0</v>
      </c>
    </row>
    <row r="158" spans="1:10">
      <c r="A158" s="118"/>
      <c r="B158" s="119"/>
      <c r="C158" s="120"/>
      <c r="D158" s="89"/>
      <c r="E158" s="94">
        <v>4225</v>
      </c>
      <c r="F158" s="94" t="s">
        <v>68</v>
      </c>
      <c r="G158" s="88">
        <v>0</v>
      </c>
      <c r="H158" s="88">
        <v>0</v>
      </c>
      <c r="I158" s="88">
        <v>0</v>
      </c>
      <c r="J158" s="82">
        <v>0</v>
      </c>
    </row>
    <row r="159" spans="1:10">
      <c r="A159" s="118"/>
      <c r="B159" s="119"/>
      <c r="C159" s="120"/>
      <c r="D159" s="91">
        <v>426</v>
      </c>
      <c r="E159" s="79"/>
      <c r="F159" s="91" t="s">
        <v>67</v>
      </c>
      <c r="G159" s="85">
        <f>G160</f>
        <v>0</v>
      </c>
      <c r="H159" s="85">
        <f>H160</f>
        <v>0</v>
      </c>
      <c r="I159" s="85">
        <f>I160</f>
        <v>0</v>
      </c>
      <c r="J159" s="82">
        <v>0</v>
      </c>
    </row>
    <row r="160" spans="1:10">
      <c r="A160" s="118"/>
      <c r="B160" s="119"/>
      <c r="C160" s="120"/>
      <c r="D160" s="89"/>
      <c r="E160" s="94">
        <v>4262</v>
      </c>
      <c r="F160" s="94" t="s">
        <v>66</v>
      </c>
      <c r="G160" s="88">
        <v>0</v>
      </c>
      <c r="H160" s="88">
        <v>0</v>
      </c>
      <c r="I160" s="88">
        <v>0</v>
      </c>
      <c r="J160" s="82">
        <v>0</v>
      </c>
    </row>
    <row r="161" spans="1:10" ht="25.5">
      <c r="A161" s="118"/>
      <c r="B161" s="119"/>
      <c r="C161" s="120"/>
      <c r="D161" s="79">
        <v>45</v>
      </c>
      <c r="E161" s="96"/>
      <c r="F161" s="97" t="s">
        <v>65</v>
      </c>
      <c r="G161" s="85">
        <f>G162+G164</f>
        <v>0</v>
      </c>
      <c r="H161" s="85">
        <f>H162+H164</f>
        <v>0</v>
      </c>
      <c r="I161" s="85">
        <f>I162+I164</f>
        <v>868557.69</v>
      </c>
      <c r="J161" s="82">
        <v>0</v>
      </c>
    </row>
    <row r="162" spans="1:10" ht="25.5">
      <c r="A162" s="118"/>
      <c r="B162" s="119"/>
      <c r="C162" s="120"/>
      <c r="D162" s="79">
        <v>451</v>
      </c>
      <c r="E162" s="96"/>
      <c r="F162" s="97" t="s">
        <v>64</v>
      </c>
      <c r="G162" s="85">
        <f>G163</f>
        <v>0</v>
      </c>
      <c r="H162" s="85">
        <f>H163</f>
        <v>0</v>
      </c>
      <c r="I162" s="85">
        <f>I163</f>
        <v>868557.69</v>
      </c>
      <c r="J162" s="82">
        <v>0</v>
      </c>
    </row>
    <row r="163" spans="1:10" ht="25.5">
      <c r="A163" s="118"/>
      <c r="B163" s="119"/>
      <c r="C163" s="120"/>
      <c r="D163" s="31"/>
      <c r="E163" s="99">
        <v>4511</v>
      </c>
      <c r="F163" s="100" t="s">
        <v>64</v>
      </c>
      <c r="G163" s="88">
        <v>0</v>
      </c>
      <c r="H163" s="88">
        <v>0</v>
      </c>
      <c r="I163" s="88">
        <v>868557.69</v>
      </c>
      <c r="J163" s="82">
        <v>0</v>
      </c>
    </row>
    <row r="164" spans="1:10" ht="25.5">
      <c r="A164" s="118"/>
      <c r="B164" s="119"/>
      <c r="C164" s="120"/>
      <c r="D164" s="90">
        <v>454</v>
      </c>
      <c r="E164" s="96"/>
      <c r="F164" s="97" t="s">
        <v>63</v>
      </c>
      <c r="G164" s="85">
        <f>G165</f>
        <v>0</v>
      </c>
      <c r="H164" s="85">
        <f>H165</f>
        <v>0</v>
      </c>
      <c r="I164" s="85">
        <f>I165</f>
        <v>0</v>
      </c>
      <c r="J164" s="82">
        <v>0</v>
      </c>
    </row>
    <row r="165" spans="1:10" ht="25.5">
      <c r="A165" s="118"/>
      <c r="B165" s="119"/>
      <c r="C165" s="120"/>
      <c r="D165" s="99"/>
      <c r="E165" s="99">
        <v>4541</v>
      </c>
      <c r="F165" s="100" t="s">
        <v>63</v>
      </c>
      <c r="G165" s="88">
        <v>0</v>
      </c>
      <c r="H165" s="88">
        <v>0</v>
      </c>
      <c r="I165" s="88">
        <v>0</v>
      </c>
      <c r="J165" s="82">
        <v>0</v>
      </c>
    </row>
    <row r="166" spans="1:10" ht="33.75" customHeight="1">
      <c r="A166" s="112" t="s">
        <v>196</v>
      </c>
      <c r="B166" s="112" t="s">
        <v>197</v>
      </c>
      <c r="C166" s="146" t="s">
        <v>186</v>
      </c>
      <c r="D166" s="147"/>
      <c r="E166" s="147"/>
      <c r="F166" s="143" t="s">
        <v>207</v>
      </c>
      <c r="G166" s="143"/>
      <c r="H166" s="143"/>
      <c r="I166" s="143"/>
      <c r="J166" s="143"/>
    </row>
    <row r="167" spans="1:10" ht="42" customHeight="1">
      <c r="A167" s="112" t="s">
        <v>205</v>
      </c>
      <c r="B167" s="112" t="s">
        <v>206</v>
      </c>
      <c r="C167" s="144"/>
      <c r="D167" s="144"/>
      <c r="E167" s="144"/>
      <c r="F167" s="144"/>
      <c r="G167" s="144"/>
      <c r="H167" s="144"/>
      <c r="I167" s="144"/>
      <c r="J167" s="144"/>
    </row>
    <row r="168" spans="1:10" ht="25.5">
      <c r="A168" s="112" t="s">
        <v>200</v>
      </c>
      <c r="B168" s="112" t="s">
        <v>201</v>
      </c>
      <c r="C168" s="144"/>
      <c r="D168" s="144"/>
      <c r="E168" s="144"/>
      <c r="F168" s="144"/>
      <c r="G168" s="144"/>
      <c r="H168" s="144"/>
      <c r="I168" s="144"/>
      <c r="J168" s="144"/>
    </row>
    <row r="169" spans="1:10" ht="33" customHeight="1">
      <c r="A169" s="136" t="s">
        <v>191</v>
      </c>
      <c r="B169" s="137"/>
      <c r="C169" s="145"/>
      <c r="D169" s="145"/>
      <c r="E169" s="145"/>
      <c r="F169" s="145"/>
      <c r="G169" s="145"/>
      <c r="H169" s="145"/>
      <c r="I169" s="145"/>
      <c r="J169" s="145"/>
    </row>
    <row r="170" spans="1:10" ht="20.25" customHeight="1">
      <c r="A170" s="118"/>
      <c r="B170" s="119"/>
      <c r="C170" s="120"/>
      <c r="D170" s="79">
        <v>3</v>
      </c>
      <c r="E170" s="79"/>
      <c r="F170" s="83" t="s">
        <v>160</v>
      </c>
      <c r="G170" s="85">
        <f>G171+G180+G212+G221+G224</f>
        <v>92528</v>
      </c>
      <c r="H170" s="85">
        <f>H171+H180+H212+H221+H224</f>
        <v>92528</v>
      </c>
      <c r="I170" s="85">
        <f>I171+I180+I212+I221+I224</f>
        <v>42115.839999999997</v>
      </c>
      <c r="J170" s="82">
        <f t="shared" ref="J170" si="9">I170/H170*100</f>
        <v>45.516859761369524</v>
      </c>
    </row>
    <row r="171" spans="1:10" ht="32.25" customHeight="1">
      <c r="A171" s="118"/>
      <c r="B171" s="119"/>
      <c r="C171" s="120"/>
      <c r="D171" s="79">
        <v>31</v>
      </c>
      <c r="E171" s="79"/>
      <c r="F171" s="83" t="s">
        <v>3</v>
      </c>
      <c r="G171" s="85">
        <f>G172+G175+G177</f>
        <v>0</v>
      </c>
      <c r="H171" s="85">
        <f>H172+H175+H177</f>
        <v>0</v>
      </c>
      <c r="I171" s="85">
        <f>I172+I175+I177</f>
        <v>0</v>
      </c>
      <c r="J171" s="82">
        <v>0</v>
      </c>
    </row>
    <row r="172" spans="1:10">
      <c r="A172" s="118"/>
      <c r="B172" s="119"/>
      <c r="C172" s="120"/>
      <c r="D172" s="83">
        <v>311</v>
      </c>
      <c r="E172" s="79"/>
      <c r="F172" s="83" t="s">
        <v>159</v>
      </c>
      <c r="G172" s="85">
        <f>G173+G174</f>
        <v>0</v>
      </c>
      <c r="H172" s="85">
        <f>H173+H174</f>
        <v>0</v>
      </c>
      <c r="I172" s="85">
        <f>I173+I174</f>
        <v>0</v>
      </c>
      <c r="J172" s="82">
        <v>0</v>
      </c>
    </row>
    <row r="173" spans="1:10">
      <c r="A173" s="118"/>
      <c r="B173" s="119"/>
      <c r="C173" s="120"/>
      <c r="D173" s="83"/>
      <c r="E173" s="86" t="s">
        <v>158</v>
      </c>
      <c r="F173" s="86" t="s">
        <v>32</v>
      </c>
      <c r="G173" s="88">
        <v>0</v>
      </c>
      <c r="H173" s="88">
        <v>0</v>
      </c>
      <c r="I173" s="88">
        <v>0</v>
      </c>
      <c r="J173" s="82">
        <v>0</v>
      </c>
    </row>
    <row r="174" spans="1:10">
      <c r="A174" s="118"/>
      <c r="B174" s="119"/>
      <c r="C174" s="120"/>
      <c r="D174" s="83"/>
      <c r="E174" s="86">
        <v>3114</v>
      </c>
      <c r="F174" s="86" t="s">
        <v>157</v>
      </c>
      <c r="G174" s="88">
        <v>0</v>
      </c>
      <c r="H174" s="88">
        <v>0</v>
      </c>
      <c r="I174" s="88">
        <v>0</v>
      </c>
      <c r="J174" s="82">
        <v>0</v>
      </c>
    </row>
    <row r="175" spans="1:10">
      <c r="A175" s="118"/>
      <c r="B175" s="119"/>
      <c r="C175" s="120"/>
      <c r="D175" s="83">
        <v>312</v>
      </c>
      <c r="E175" s="79"/>
      <c r="F175" s="83" t="s">
        <v>155</v>
      </c>
      <c r="G175" s="85">
        <f>G176</f>
        <v>0</v>
      </c>
      <c r="H175" s="85">
        <f>H176</f>
        <v>0</v>
      </c>
      <c r="I175" s="85">
        <f>I176</f>
        <v>0</v>
      </c>
      <c r="J175" s="82">
        <v>0</v>
      </c>
    </row>
    <row r="176" spans="1:10">
      <c r="A176" s="118"/>
      <c r="B176" s="119"/>
      <c r="C176" s="120"/>
      <c r="D176" s="31"/>
      <c r="E176" s="86" t="s">
        <v>156</v>
      </c>
      <c r="F176" s="86" t="s">
        <v>155</v>
      </c>
      <c r="G176" s="88">
        <v>0</v>
      </c>
      <c r="H176" s="88">
        <v>0</v>
      </c>
      <c r="I176" s="88">
        <v>0</v>
      </c>
      <c r="J176" s="82">
        <v>0</v>
      </c>
    </row>
    <row r="177" spans="1:10">
      <c r="A177" s="118"/>
      <c r="B177" s="119"/>
      <c r="C177" s="120"/>
      <c r="D177" s="83">
        <v>313</v>
      </c>
      <c r="E177" s="79"/>
      <c r="F177" s="83" t="s">
        <v>154</v>
      </c>
      <c r="G177" s="85">
        <f>G178+G179</f>
        <v>0</v>
      </c>
      <c r="H177" s="85">
        <f>H178+H179</f>
        <v>0</v>
      </c>
      <c r="I177" s="85">
        <f>I178+I179</f>
        <v>0</v>
      </c>
      <c r="J177" s="82">
        <v>0</v>
      </c>
    </row>
    <row r="178" spans="1:10" ht="25.5">
      <c r="A178" s="118"/>
      <c r="B178" s="119"/>
      <c r="C178" s="120"/>
      <c r="D178" s="31"/>
      <c r="E178" s="86" t="s">
        <v>153</v>
      </c>
      <c r="F178" s="86" t="s">
        <v>152</v>
      </c>
      <c r="G178" s="88">
        <v>0</v>
      </c>
      <c r="H178" s="88">
        <v>0</v>
      </c>
      <c r="I178" s="88">
        <v>0</v>
      </c>
      <c r="J178" s="82">
        <v>0</v>
      </c>
    </row>
    <row r="179" spans="1:10" ht="25.5">
      <c r="A179" s="118"/>
      <c r="B179" s="119"/>
      <c r="C179" s="120"/>
      <c r="D179" s="83"/>
      <c r="E179" s="86" t="s">
        <v>151</v>
      </c>
      <c r="F179" s="86" t="s">
        <v>150</v>
      </c>
      <c r="G179" s="88">
        <v>0</v>
      </c>
      <c r="H179" s="88">
        <v>0</v>
      </c>
      <c r="I179" s="88">
        <v>0</v>
      </c>
      <c r="J179" s="82">
        <v>0</v>
      </c>
    </row>
    <row r="180" spans="1:10">
      <c r="A180" s="118"/>
      <c r="B180" s="119"/>
      <c r="C180" s="120"/>
      <c r="D180" s="79">
        <v>32</v>
      </c>
      <c r="E180" s="79"/>
      <c r="F180" s="83" t="s">
        <v>9</v>
      </c>
      <c r="G180" s="85">
        <f>G181+G185+G192+G202+G204</f>
        <v>92528</v>
      </c>
      <c r="H180" s="85">
        <f>H181+H185+H192+H202+H204</f>
        <v>92528</v>
      </c>
      <c r="I180" s="85">
        <f>I181+I185+I192+I202+I204</f>
        <v>42115.839999999997</v>
      </c>
      <c r="J180" s="82">
        <f t="shared" ref="J180" si="10">I180/H180*100</f>
        <v>45.516859761369524</v>
      </c>
    </row>
    <row r="181" spans="1:10">
      <c r="A181" s="118"/>
      <c r="B181" s="119"/>
      <c r="C181" s="120"/>
      <c r="D181" s="83" t="s">
        <v>149</v>
      </c>
      <c r="E181" s="79"/>
      <c r="F181" s="83" t="s">
        <v>33</v>
      </c>
      <c r="G181" s="85">
        <f>SUM(G182:G184)</f>
        <v>0</v>
      </c>
      <c r="H181" s="85">
        <f>SUM(H182:H184)</f>
        <v>0</v>
      </c>
      <c r="I181" s="85">
        <f>SUM(I182:I184)</f>
        <v>0</v>
      </c>
      <c r="J181" s="82">
        <v>0</v>
      </c>
    </row>
    <row r="182" spans="1:10">
      <c r="A182" s="118"/>
      <c r="B182" s="119"/>
      <c r="C182" s="120"/>
      <c r="D182" s="31"/>
      <c r="E182" s="86" t="s">
        <v>148</v>
      </c>
      <c r="F182" s="86" t="s">
        <v>34</v>
      </c>
      <c r="G182" s="88">
        <v>0</v>
      </c>
      <c r="H182" s="88">
        <v>0</v>
      </c>
      <c r="I182" s="88">
        <v>0</v>
      </c>
      <c r="J182" s="82">
        <v>0</v>
      </c>
    </row>
    <row r="183" spans="1:10" ht="25.5">
      <c r="A183" s="118"/>
      <c r="B183" s="119"/>
      <c r="C183" s="120"/>
      <c r="D183" s="31"/>
      <c r="E183" s="86" t="s">
        <v>147</v>
      </c>
      <c r="F183" s="86" t="s">
        <v>146</v>
      </c>
      <c r="G183" s="88">
        <v>0</v>
      </c>
      <c r="H183" s="88">
        <v>0</v>
      </c>
      <c r="I183" s="88">
        <v>0</v>
      </c>
      <c r="J183" s="82">
        <v>0</v>
      </c>
    </row>
    <row r="184" spans="1:10">
      <c r="A184" s="118"/>
      <c r="B184" s="119"/>
      <c r="C184" s="120"/>
      <c r="D184" s="89"/>
      <c r="E184" s="86" t="s">
        <v>145</v>
      </c>
      <c r="F184" s="86" t="s">
        <v>144</v>
      </c>
      <c r="G184" s="88">
        <v>0</v>
      </c>
      <c r="H184" s="88">
        <v>0</v>
      </c>
      <c r="I184" s="88">
        <v>0</v>
      </c>
      <c r="J184" s="82">
        <v>0</v>
      </c>
    </row>
    <row r="185" spans="1:10">
      <c r="A185" s="118"/>
      <c r="B185" s="119"/>
      <c r="C185" s="120"/>
      <c r="D185" s="83" t="s">
        <v>143</v>
      </c>
      <c r="E185" s="79"/>
      <c r="F185" s="83" t="s">
        <v>142</v>
      </c>
      <c r="G185" s="85">
        <f>SUM(G186:G191)</f>
        <v>92528</v>
      </c>
      <c r="H185" s="85">
        <f>SUM(H186:H191)</f>
        <v>92528</v>
      </c>
      <c r="I185" s="85">
        <f>SUM(I186:I191)</f>
        <v>42115.839999999997</v>
      </c>
      <c r="J185" s="82">
        <f t="shared" ref="J185" si="11">I185/H185*100</f>
        <v>45.516859761369524</v>
      </c>
    </row>
    <row r="186" spans="1:10" ht="25.5">
      <c r="A186" s="118"/>
      <c r="B186" s="119"/>
      <c r="C186" s="120"/>
      <c r="D186" s="89"/>
      <c r="E186" s="86" t="s">
        <v>141</v>
      </c>
      <c r="F186" s="86" t="s">
        <v>140</v>
      </c>
      <c r="G186" s="88">
        <v>0</v>
      </c>
      <c r="H186" s="88">
        <v>0</v>
      </c>
      <c r="I186" s="88">
        <v>0</v>
      </c>
      <c r="J186" s="82">
        <v>0</v>
      </c>
    </row>
    <row r="187" spans="1:10">
      <c r="A187" s="118"/>
      <c r="B187" s="119"/>
      <c r="C187" s="120"/>
      <c r="D187" s="89"/>
      <c r="E187" s="86">
        <v>3222</v>
      </c>
      <c r="F187" s="86" t="s">
        <v>139</v>
      </c>
      <c r="G187" s="88">
        <v>91568</v>
      </c>
      <c r="H187" s="88">
        <v>91568</v>
      </c>
      <c r="I187" s="88">
        <v>42115.839999999997</v>
      </c>
      <c r="J187" s="82">
        <f t="shared" ref="J187" si="12">I187/H187*100</f>
        <v>45.994059059933598</v>
      </c>
    </row>
    <row r="188" spans="1:10">
      <c r="A188" s="118"/>
      <c r="B188" s="119"/>
      <c r="C188" s="120"/>
      <c r="D188" s="31"/>
      <c r="E188" s="86" t="s">
        <v>138</v>
      </c>
      <c r="F188" s="86" t="s">
        <v>137</v>
      </c>
      <c r="G188" s="88">
        <v>960</v>
      </c>
      <c r="H188" s="88">
        <v>960</v>
      </c>
      <c r="I188" s="88">
        <v>0</v>
      </c>
      <c r="J188" s="82">
        <v>0</v>
      </c>
    </row>
    <row r="189" spans="1:10" ht="25.5">
      <c r="A189" s="118"/>
      <c r="B189" s="119"/>
      <c r="C189" s="120"/>
      <c r="D189" s="89"/>
      <c r="E189" s="86">
        <v>3224</v>
      </c>
      <c r="F189" s="86" t="s">
        <v>136</v>
      </c>
      <c r="G189" s="88">
        <v>0</v>
      </c>
      <c r="H189" s="88">
        <v>0</v>
      </c>
      <c r="I189" s="88">
        <v>0</v>
      </c>
      <c r="J189" s="82">
        <v>0</v>
      </c>
    </row>
    <row r="190" spans="1:10">
      <c r="A190" s="118"/>
      <c r="B190" s="119"/>
      <c r="C190" s="120"/>
      <c r="D190" s="89"/>
      <c r="E190" s="86" t="s">
        <v>135</v>
      </c>
      <c r="F190" s="86" t="s">
        <v>134</v>
      </c>
      <c r="G190" s="88">
        <v>0</v>
      </c>
      <c r="H190" s="88">
        <v>0</v>
      </c>
      <c r="I190" s="88">
        <v>0</v>
      </c>
      <c r="J190" s="82">
        <v>0</v>
      </c>
    </row>
    <row r="191" spans="1:10" ht="25.5">
      <c r="A191" s="118"/>
      <c r="B191" s="119"/>
      <c r="C191" s="120"/>
      <c r="D191" s="89"/>
      <c r="E191" s="86">
        <v>3227</v>
      </c>
      <c r="F191" s="86" t="s">
        <v>133</v>
      </c>
      <c r="G191" s="88">
        <v>0</v>
      </c>
      <c r="H191" s="88">
        <v>0</v>
      </c>
      <c r="I191" s="88">
        <v>0</v>
      </c>
      <c r="J191" s="82">
        <v>0</v>
      </c>
    </row>
    <row r="192" spans="1:10">
      <c r="A192" s="118"/>
      <c r="B192" s="119"/>
      <c r="C192" s="120"/>
      <c r="D192" s="83" t="s">
        <v>132</v>
      </c>
      <c r="E192" s="79"/>
      <c r="F192" s="83" t="s">
        <v>131</v>
      </c>
      <c r="G192" s="85">
        <f>SUM(G193:G201)</f>
        <v>0</v>
      </c>
      <c r="H192" s="85">
        <f>SUM(H193:H201)</f>
        <v>0</v>
      </c>
      <c r="I192" s="85">
        <f>SUM(I193:I201)</f>
        <v>0</v>
      </c>
      <c r="J192" s="82">
        <v>0</v>
      </c>
    </row>
    <row r="193" spans="1:10">
      <c r="A193" s="118"/>
      <c r="B193" s="119"/>
      <c r="C193" s="120"/>
      <c r="D193" s="89"/>
      <c r="E193" s="86" t="s">
        <v>130</v>
      </c>
      <c r="F193" s="86" t="s">
        <v>129</v>
      </c>
      <c r="G193" s="88">
        <v>0</v>
      </c>
      <c r="H193" s="88">
        <v>0</v>
      </c>
      <c r="I193" s="88">
        <v>0</v>
      </c>
      <c r="J193" s="82">
        <v>0</v>
      </c>
    </row>
    <row r="194" spans="1:10" ht="25.5">
      <c r="A194" s="118"/>
      <c r="B194" s="119"/>
      <c r="C194" s="120"/>
      <c r="D194" s="31"/>
      <c r="E194" s="86" t="s">
        <v>128</v>
      </c>
      <c r="F194" s="86" t="s">
        <v>127</v>
      </c>
      <c r="G194" s="88">
        <v>0</v>
      </c>
      <c r="H194" s="88">
        <v>0</v>
      </c>
      <c r="I194" s="88">
        <v>0</v>
      </c>
      <c r="J194" s="82">
        <v>0</v>
      </c>
    </row>
    <row r="195" spans="1:10">
      <c r="A195" s="118"/>
      <c r="B195" s="119"/>
      <c r="C195" s="120"/>
      <c r="D195" s="89"/>
      <c r="E195" s="86" t="s">
        <v>126</v>
      </c>
      <c r="F195" s="86" t="s">
        <v>125</v>
      </c>
      <c r="G195" s="88">
        <v>0</v>
      </c>
      <c r="H195" s="88">
        <v>0</v>
      </c>
      <c r="I195" s="88">
        <v>0</v>
      </c>
      <c r="J195" s="82">
        <v>0</v>
      </c>
    </row>
    <row r="196" spans="1:10">
      <c r="A196" s="118"/>
      <c r="B196" s="119"/>
      <c r="C196" s="120"/>
      <c r="D196" s="89"/>
      <c r="E196" s="86" t="s">
        <v>124</v>
      </c>
      <c r="F196" s="86" t="s">
        <v>123</v>
      </c>
      <c r="G196" s="88">
        <v>0</v>
      </c>
      <c r="H196" s="88">
        <v>0</v>
      </c>
      <c r="I196" s="88">
        <v>0</v>
      </c>
      <c r="J196" s="82">
        <v>0</v>
      </c>
    </row>
    <row r="197" spans="1:10">
      <c r="A197" s="118"/>
      <c r="B197" s="119"/>
      <c r="C197" s="120"/>
      <c r="D197" s="89"/>
      <c r="E197" s="86" t="s">
        <v>122</v>
      </c>
      <c r="F197" s="86" t="s">
        <v>121</v>
      </c>
      <c r="G197" s="88">
        <v>0</v>
      </c>
      <c r="H197" s="88">
        <v>0</v>
      </c>
      <c r="I197" s="88">
        <v>0</v>
      </c>
      <c r="J197" s="82">
        <v>0</v>
      </c>
    </row>
    <row r="198" spans="1:10">
      <c r="A198" s="118"/>
      <c r="B198" s="119"/>
      <c r="C198" s="120"/>
      <c r="D198" s="89"/>
      <c r="E198" s="86">
        <v>3236</v>
      </c>
      <c r="F198" s="86" t="s">
        <v>120</v>
      </c>
      <c r="G198" s="88">
        <v>0</v>
      </c>
      <c r="H198" s="88">
        <v>0</v>
      </c>
      <c r="I198" s="88">
        <v>0</v>
      </c>
      <c r="J198" s="82">
        <v>0</v>
      </c>
    </row>
    <row r="199" spans="1:10">
      <c r="A199" s="118"/>
      <c r="B199" s="119"/>
      <c r="C199" s="120"/>
      <c r="D199" s="89"/>
      <c r="E199" s="86" t="s">
        <v>119</v>
      </c>
      <c r="F199" s="86" t="s">
        <v>118</v>
      </c>
      <c r="G199" s="88">
        <v>0</v>
      </c>
      <c r="H199" s="88">
        <v>0</v>
      </c>
      <c r="I199" s="88">
        <v>0</v>
      </c>
      <c r="J199" s="82">
        <v>0</v>
      </c>
    </row>
    <row r="200" spans="1:10">
      <c r="A200" s="118"/>
      <c r="B200" s="119"/>
      <c r="C200" s="120"/>
      <c r="D200" s="89"/>
      <c r="E200" s="86">
        <v>3238</v>
      </c>
      <c r="F200" s="86" t="s">
        <v>117</v>
      </c>
      <c r="G200" s="88">
        <v>0</v>
      </c>
      <c r="H200" s="88">
        <v>0</v>
      </c>
      <c r="I200" s="88">
        <v>0</v>
      </c>
      <c r="J200" s="82">
        <v>0</v>
      </c>
    </row>
    <row r="201" spans="1:10">
      <c r="A201" s="118"/>
      <c r="B201" s="119"/>
      <c r="C201" s="120"/>
      <c r="D201" s="89"/>
      <c r="E201" s="86" t="s">
        <v>116</v>
      </c>
      <c r="F201" s="86" t="s">
        <v>115</v>
      </c>
      <c r="G201" s="88">
        <v>0</v>
      </c>
      <c r="H201" s="88">
        <v>0</v>
      </c>
      <c r="I201" s="88">
        <v>0</v>
      </c>
      <c r="J201" s="82">
        <v>0</v>
      </c>
    </row>
    <row r="202" spans="1:10" ht="25.5">
      <c r="A202" s="118"/>
      <c r="B202" s="119"/>
      <c r="C202" s="120"/>
      <c r="D202" s="79">
        <v>324</v>
      </c>
      <c r="E202" s="83"/>
      <c r="F202" s="83" t="s">
        <v>114</v>
      </c>
      <c r="G202" s="85">
        <f>G203</f>
        <v>0</v>
      </c>
      <c r="H202" s="85">
        <f>H203</f>
        <v>0</v>
      </c>
      <c r="I202" s="85">
        <f>I203</f>
        <v>0</v>
      </c>
      <c r="J202" s="82">
        <v>0</v>
      </c>
    </row>
    <row r="203" spans="1:10" ht="25.5">
      <c r="A203" s="118"/>
      <c r="B203" s="119"/>
      <c r="C203" s="120"/>
      <c r="D203" s="79"/>
      <c r="E203" s="86">
        <v>3241</v>
      </c>
      <c r="F203" s="86" t="s">
        <v>114</v>
      </c>
      <c r="G203" s="88">
        <v>0</v>
      </c>
      <c r="H203" s="88">
        <v>0</v>
      </c>
      <c r="I203" s="88">
        <v>0</v>
      </c>
      <c r="J203" s="82">
        <v>0</v>
      </c>
    </row>
    <row r="204" spans="1:10">
      <c r="A204" s="118"/>
      <c r="B204" s="119"/>
      <c r="C204" s="120"/>
      <c r="D204" s="83" t="s">
        <v>113</v>
      </c>
      <c r="E204" s="79"/>
      <c r="F204" s="83" t="s">
        <v>101</v>
      </c>
      <c r="G204" s="85">
        <f>SUM(G205:G211)</f>
        <v>0</v>
      </c>
      <c r="H204" s="85">
        <f>SUM(H205:H211)</f>
        <v>0</v>
      </c>
      <c r="I204" s="85">
        <f>SUM(I205:I211)</f>
        <v>0</v>
      </c>
      <c r="J204" s="82">
        <v>0</v>
      </c>
    </row>
    <row r="205" spans="1:10" ht="25.5">
      <c r="A205" s="118"/>
      <c r="B205" s="119"/>
      <c r="C205" s="120"/>
      <c r="D205" s="89"/>
      <c r="E205" s="86" t="s">
        <v>112</v>
      </c>
      <c r="F205" s="86" t="s">
        <v>111</v>
      </c>
      <c r="G205" s="88">
        <v>0</v>
      </c>
      <c r="H205" s="88">
        <v>0</v>
      </c>
      <c r="I205" s="88">
        <v>0</v>
      </c>
      <c r="J205" s="82">
        <v>0</v>
      </c>
    </row>
    <row r="206" spans="1:10">
      <c r="A206" s="118"/>
      <c r="B206" s="119"/>
      <c r="C206" s="120"/>
      <c r="D206" s="31"/>
      <c r="E206" s="86" t="s">
        <v>110</v>
      </c>
      <c r="F206" s="86" t="s">
        <v>109</v>
      </c>
      <c r="G206" s="88">
        <v>0</v>
      </c>
      <c r="H206" s="88">
        <v>0</v>
      </c>
      <c r="I206" s="88">
        <v>0</v>
      </c>
      <c r="J206" s="82">
        <v>0</v>
      </c>
    </row>
    <row r="207" spans="1:10">
      <c r="A207" s="118"/>
      <c r="B207" s="119"/>
      <c r="C207" s="120"/>
      <c r="D207" s="89"/>
      <c r="E207" s="86" t="s">
        <v>108</v>
      </c>
      <c r="F207" s="86" t="s">
        <v>107</v>
      </c>
      <c r="G207" s="88">
        <v>0</v>
      </c>
      <c r="H207" s="88">
        <v>0</v>
      </c>
      <c r="I207" s="88">
        <v>0</v>
      </c>
      <c r="J207" s="82">
        <v>0</v>
      </c>
    </row>
    <row r="208" spans="1:10">
      <c r="A208" s="118"/>
      <c r="B208" s="119"/>
      <c r="C208" s="120"/>
      <c r="D208" s="89"/>
      <c r="E208" s="86" t="s">
        <v>106</v>
      </c>
      <c r="F208" s="86" t="s">
        <v>105</v>
      </c>
      <c r="G208" s="88">
        <v>0</v>
      </c>
      <c r="H208" s="88">
        <v>0</v>
      </c>
      <c r="I208" s="88">
        <v>0</v>
      </c>
      <c r="J208" s="82">
        <v>0</v>
      </c>
    </row>
    <row r="209" spans="1:10">
      <c r="A209" s="118"/>
      <c r="B209" s="119"/>
      <c r="C209" s="120"/>
      <c r="D209" s="89"/>
      <c r="E209" s="86">
        <v>3295</v>
      </c>
      <c r="F209" s="86" t="s">
        <v>104</v>
      </c>
      <c r="G209" s="88">
        <v>0</v>
      </c>
      <c r="H209" s="88">
        <v>0</v>
      </c>
      <c r="I209" s="88">
        <v>0</v>
      </c>
      <c r="J209" s="82">
        <v>0</v>
      </c>
    </row>
    <row r="210" spans="1:10">
      <c r="A210" s="118"/>
      <c r="B210" s="119"/>
      <c r="C210" s="120"/>
      <c r="D210" s="89"/>
      <c r="E210" s="86">
        <v>3296</v>
      </c>
      <c r="F210" s="86" t="s">
        <v>103</v>
      </c>
      <c r="G210" s="88">
        <v>0</v>
      </c>
      <c r="H210" s="88">
        <v>0</v>
      </c>
      <c r="I210" s="88">
        <v>0</v>
      </c>
      <c r="J210" s="82">
        <v>0</v>
      </c>
    </row>
    <row r="211" spans="1:10">
      <c r="A211" s="118"/>
      <c r="B211" s="119"/>
      <c r="C211" s="120"/>
      <c r="D211" s="89"/>
      <c r="E211" s="86" t="s">
        <v>102</v>
      </c>
      <c r="F211" s="86" t="s">
        <v>101</v>
      </c>
      <c r="G211" s="88">
        <v>0</v>
      </c>
      <c r="H211" s="88">
        <v>0</v>
      </c>
      <c r="I211" s="88">
        <v>0</v>
      </c>
      <c r="J211" s="82">
        <v>0</v>
      </c>
    </row>
    <row r="212" spans="1:10">
      <c r="A212" s="118"/>
      <c r="B212" s="119"/>
      <c r="C212" s="120"/>
      <c r="D212" s="79">
        <v>34</v>
      </c>
      <c r="E212" s="79"/>
      <c r="F212" s="83" t="s">
        <v>100</v>
      </c>
      <c r="G212" s="85">
        <f>G213+G216</f>
        <v>0</v>
      </c>
      <c r="H212" s="85">
        <f>H213+H216</f>
        <v>0</v>
      </c>
      <c r="I212" s="85">
        <f>I213+I216</f>
        <v>0</v>
      </c>
      <c r="J212" s="82">
        <v>0</v>
      </c>
    </row>
    <row r="213" spans="1:10">
      <c r="A213" s="118"/>
      <c r="B213" s="119"/>
      <c r="C213" s="120"/>
      <c r="D213" s="83" t="s">
        <v>98</v>
      </c>
      <c r="E213" s="79"/>
      <c r="F213" s="83" t="s">
        <v>99</v>
      </c>
      <c r="G213" s="85">
        <f>G214+G215</f>
        <v>0</v>
      </c>
      <c r="H213" s="85">
        <f>H214+H215</f>
        <v>0</v>
      </c>
      <c r="I213" s="85">
        <f>I214+I215</f>
        <v>0</v>
      </c>
      <c r="J213" s="82">
        <v>0</v>
      </c>
    </row>
    <row r="214" spans="1:10" ht="38.25">
      <c r="A214" s="118"/>
      <c r="B214" s="119"/>
      <c r="C214" s="120"/>
      <c r="D214" s="31"/>
      <c r="E214" s="86" t="s">
        <v>97</v>
      </c>
      <c r="F214" s="86" t="s">
        <v>96</v>
      </c>
      <c r="G214" s="88">
        <v>0</v>
      </c>
      <c r="H214" s="88">
        <v>0</v>
      </c>
      <c r="I214" s="88">
        <v>0</v>
      </c>
      <c r="J214" s="82">
        <v>0</v>
      </c>
    </row>
    <row r="215" spans="1:10" ht="25.5">
      <c r="A215" s="118"/>
      <c r="B215" s="119"/>
      <c r="C215" s="120"/>
      <c r="D215" s="31"/>
      <c r="E215" s="86">
        <v>3425</v>
      </c>
      <c r="F215" s="86" t="s">
        <v>95</v>
      </c>
      <c r="G215" s="88">
        <v>0</v>
      </c>
      <c r="H215" s="88">
        <v>0</v>
      </c>
      <c r="I215" s="88">
        <v>0</v>
      </c>
      <c r="J215" s="82">
        <v>0</v>
      </c>
    </row>
    <row r="216" spans="1:10">
      <c r="A216" s="118"/>
      <c r="B216" s="119"/>
      <c r="C216" s="120"/>
      <c r="D216" s="83" t="s">
        <v>91</v>
      </c>
      <c r="E216" s="79"/>
      <c r="F216" s="83" t="s">
        <v>94</v>
      </c>
      <c r="G216" s="85">
        <f>SUM(G217:G220)</f>
        <v>0</v>
      </c>
      <c r="H216" s="85">
        <f>SUM(H217:H220)</f>
        <v>0</v>
      </c>
      <c r="I216" s="85">
        <f>SUM(I217:I220)</f>
        <v>0</v>
      </c>
      <c r="J216" s="82">
        <v>0</v>
      </c>
    </row>
    <row r="217" spans="1:10" ht="25.5">
      <c r="A217" s="118"/>
      <c r="B217" s="119"/>
      <c r="C217" s="120"/>
      <c r="D217" s="89"/>
      <c r="E217" s="86" t="s">
        <v>93</v>
      </c>
      <c r="F217" s="86" t="s">
        <v>92</v>
      </c>
      <c r="G217" s="88">
        <v>0</v>
      </c>
      <c r="H217" s="88">
        <v>0</v>
      </c>
      <c r="I217" s="88">
        <v>0</v>
      </c>
      <c r="J217" s="82">
        <v>0</v>
      </c>
    </row>
    <row r="218" spans="1:10" ht="25.5">
      <c r="A218" s="118"/>
      <c r="B218" s="119"/>
      <c r="C218" s="120"/>
      <c r="D218" s="31"/>
      <c r="E218" s="86">
        <v>3432</v>
      </c>
      <c r="F218" s="86" t="s">
        <v>90</v>
      </c>
      <c r="G218" s="88">
        <v>0</v>
      </c>
      <c r="H218" s="88">
        <v>0</v>
      </c>
      <c r="I218" s="88">
        <v>0</v>
      </c>
      <c r="J218" s="82">
        <v>0</v>
      </c>
    </row>
    <row r="219" spans="1:10">
      <c r="A219" s="118"/>
      <c r="B219" s="119"/>
      <c r="C219" s="120"/>
      <c r="D219" s="89"/>
      <c r="E219" s="86" t="s">
        <v>89</v>
      </c>
      <c r="F219" s="86" t="s">
        <v>88</v>
      </c>
      <c r="G219" s="88">
        <v>0</v>
      </c>
      <c r="H219" s="88">
        <v>0</v>
      </c>
      <c r="I219" s="88">
        <v>0</v>
      </c>
      <c r="J219" s="82">
        <v>0</v>
      </c>
    </row>
    <row r="220" spans="1:10">
      <c r="A220" s="118"/>
      <c r="B220" s="119"/>
      <c r="C220" s="120"/>
      <c r="D220" s="89"/>
      <c r="E220" s="86" t="s">
        <v>87</v>
      </c>
      <c r="F220" s="86" t="s">
        <v>86</v>
      </c>
      <c r="G220" s="88">
        <v>0</v>
      </c>
      <c r="H220" s="88">
        <v>0</v>
      </c>
      <c r="I220" s="88">
        <v>0</v>
      </c>
      <c r="J220" s="82">
        <v>0</v>
      </c>
    </row>
    <row r="221" spans="1:10" ht="25.5">
      <c r="A221" s="118"/>
      <c r="B221" s="119"/>
      <c r="C221" s="120"/>
      <c r="D221" s="79">
        <v>36</v>
      </c>
      <c r="E221" s="83"/>
      <c r="F221" s="83" t="s">
        <v>85</v>
      </c>
      <c r="G221" s="85">
        <f t="shared" ref="G221:G222" si="13">G222</f>
        <v>0</v>
      </c>
      <c r="H221" s="85">
        <f>H222</f>
        <v>0</v>
      </c>
      <c r="I221" s="85">
        <f>I222</f>
        <v>0</v>
      </c>
      <c r="J221" s="82">
        <v>0</v>
      </c>
    </row>
    <row r="222" spans="1:10">
      <c r="A222" s="118"/>
      <c r="B222" s="119"/>
      <c r="C222" s="120"/>
      <c r="D222" s="79">
        <v>363</v>
      </c>
      <c r="E222" s="83"/>
      <c r="F222" s="83" t="s">
        <v>84</v>
      </c>
      <c r="G222" s="85">
        <f t="shared" si="13"/>
        <v>0</v>
      </c>
      <c r="H222" s="85">
        <f>H223</f>
        <v>0</v>
      </c>
      <c r="I222" s="85">
        <f>I223</f>
        <v>0</v>
      </c>
      <c r="J222" s="82">
        <v>0</v>
      </c>
    </row>
    <row r="223" spans="1:10" ht="25.5">
      <c r="A223" s="118"/>
      <c r="B223" s="119"/>
      <c r="C223" s="120"/>
      <c r="D223" s="31"/>
      <c r="E223" s="86">
        <v>3631</v>
      </c>
      <c r="F223" s="86" t="s">
        <v>83</v>
      </c>
      <c r="G223" s="88">
        <v>0</v>
      </c>
      <c r="H223" s="88">
        <v>0</v>
      </c>
      <c r="I223" s="88">
        <v>0</v>
      </c>
      <c r="J223" s="82">
        <v>0</v>
      </c>
    </row>
    <row r="224" spans="1:10">
      <c r="A224" s="118"/>
      <c r="B224" s="119"/>
      <c r="C224" s="120"/>
      <c r="D224" s="79">
        <v>37</v>
      </c>
      <c r="E224" s="79"/>
      <c r="F224" s="83" t="s">
        <v>80</v>
      </c>
      <c r="G224" s="85">
        <f>G225</f>
        <v>0</v>
      </c>
      <c r="H224" s="85">
        <f>H225</f>
        <v>0</v>
      </c>
      <c r="I224" s="85">
        <f>I225</f>
        <v>0</v>
      </c>
      <c r="J224" s="82">
        <v>0</v>
      </c>
    </row>
    <row r="225" spans="1:10">
      <c r="A225" s="118"/>
      <c r="B225" s="119"/>
      <c r="C225" s="120"/>
      <c r="D225" s="79">
        <v>371</v>
      </c>
      <c r="E225" s="79"/>
      <c r="F225" s="83" t="s">
        <v>79</v>
      </c>
      <c r="G225" s="85">
        <f>G226+G227</f>
        <v>0</v>
      </c>
      <c r="H225" s="85">
        <f>H226+H227</f>
        <v>0</v>
      </c>
      <c r="I225" s="85">
        <f>I226+I227</f>
        <v>0</v>
      </c>
      <c r="J225" s="82">
        <v>0</v>
      </c>
    </row>
    <row r="226" spans="1:10" ht="25.5">
      <c r="A226" s="118"/>
      <c r="B226" s="119"/>
      <c r="C226" s="120"/>
      <c r="D226" s="31"/>
      <c r="E226" s="86">
        <v>3721</v>
      </c>
      <c r="F226" s="86" t="s">
        <v>78</v>
      </c>
      <c r="G226" s="88">
        <v>0</v>
      </c>
      <c r="H226" s="88">
        <v>0</v>
      </c>
      <c r="I226" s="88">
        <v>0</v>
      </c>
      <c r="J226" s="82">
        <v>0</v>
      </c>
    </row>
    <row r="227" spans="1:10">
      <c r="A227" s="118"/>
      <c r="B227" s="119"/>
      <c r="C227" s="120"/>
      <c r="D227" s="83"/>
      <c r="E227" s="86">
        <v>3722</v>
      </c>
      <c r="F227" s="86" t="s">
        <v>77</v>
      </c>
      <c r="G227" s="88">
        <v>0</v>
      </c>
      <c r="H227" s="88">
        <v>0</v>
      </c>
      <c r="I227" s="88">
        <v>0</v>
      </c>
      <c r="J227" s="82">
        <v>0</v>
      </c>
    </row>
    <row r="228" spans="1:10" ht="25.5">
      <c r="A228" s="118"/>
      <c r="B228" s="119"/>
      <c r="C228" s="120"/>
      <c r="D228" s="79">
        <v>4</v>
      </c>
      <c r="E228" s="79"/>
      <c r="F228" s="91" t="s">
        <v>76</v>
      </c>
      <c r="G228" s="85">
        <f>G229+G237</f>
        <v>0</v>
      </c>
      <c r="H228" s="85">
        <f>H229+H237</f>
        <v>0</v>
      </c>
      <c r="I228" s="85">
        <f>I229+I237</f>
        <v>0</v>
      </c>
      <c r="J228" s="82">
        <v>0</v>
      </c>
    </row>
    <row r="229" spans="1:10" ht="25.5">
      <c r="A229" s="118"/>
      <c r="B229" s="119"/>
      <c r="C229" s="120"/>
      <c r="D229" s="79">
        <v>42</v>
      </c>
      <c r="E229" s="79"/>
      <c r="F229" s="91" t="s">
        <v>75</v>
      </c>
      <c r="G229" s="85">
        <f>G230+G235</f>
        <v>0</v>
      </c>
      <c r="H229" s="85">
        <f>H230+H235</f>
        <v>0</v>
      </c>
      <c r="I229" s="85">
        <f>I230+I235</f>
        <v>0</v>
      </c>
      <c r="J229" s="82">
        <v>0</v>
      </c>
    </row>
    <row r="230" spans="1:10">
      <c r="A230" s="118"/>
      <c r="B230" s="119"/>
      <c r="C230" s="120"/>
      <c r="D230" s="91" t="s">
        <v>184</v>
      </c>
      <c r="E230" s="79"/>
      <c r="F230" s="91" t="s">
        <v>74</v>
      </c>
      <c r="G230" s="85">
        <f>G231+G232+G233+G234</f>
        <v>0</v>
      </c>
      <c r="H230" s="85">
        <f>H231+H232+H233+H234</f>
        <v>0</v>
      </c>
      <c r="I230" s="85">
        <f>I231+I232+I233+I234</f>
        <v>0</v>
      </c>
      <c r="J230" s="82">
        <v>0</v>
      </c>
    </row>
    <row r="231" spans="1:10">
      <c r="A231" s="118"/>
      <c r="B231" s="119"/>
      <c r="C231" s="120"/>
      <c r="D231" s="31"/>
      <c r="E231" s="94" t="s">
        <v>73</v>
      </c>
      <c r="F231" s="94" t="s">
        <v>72</v>
      </c>
      <c r="G231" s="88">
        <v>0</v>
      </c>
      <c r="H231" s="88">
        <v>0</v>
      </c>
      <c r="I231" s="88">
        <v>0</v>
      </c>
      <c r="J231" s="82">
        <v>0</v>
      </c>
    </row>
    <row r="232" spans="1:10">
      <c r="A232" s="118"/>
      <c r="B232" s="119"/>
      <c r="C232" s="120"/>
      <c r="D232" s="31"/>
      <c r="E232" s="94" t="s">
        <v>71</v>
      </c>
      <c r="F232" s="94" t="s">
        <v>70</v>
      </c>
      <c r="G232" s="88">
        <v>0</v>
      </c>
      <c r="H232" s="88">
        <v>0</v>
      </c>
      <c r="I232" s="88">
        <v>0</v>
      </c>
      <c r="J232" s="82">
        <v>0</v>
      </c>
    </row>
    <row r="233" spans="1:10">
      <c r="A233" s="118"/>
      <c r="B233" s="119"/>
      <c r="C233" s="120"/>
      <c r="D233" s="89"/>
      <c r="E233" s="94">
        <v>4223</v>
      </c>
      <c r="F233" s="94" t="s">
        <v>69</v>
      </c>
      <c r="G233" s="88">
        <v>0</v>
      </c>
      <c r="H233" s="88">
        <v>0</v>
      </c>
      <c r="I233" s="88">
        <v>0</v>
      </c>
      <c r="J233" s="82">
        <v>0</v>
      </c>
    </row>
    <row r="234" spans="1:10">
      <c r="A234" s="118"/>
      <c r="B234" s="119"/>
      <c r="C234" s="120"/>
      <c r="D234" s="89"/>
      <c r="E234" s="94">
        <v>4225</v>
      </c>
      <c r="F234" s="94" t="s">
        <v>68</v>
      </c>
      <c r="G234" s="88">
        <v>0</v>
      </c>
      <c r="H234" s="88">
        <v>0</v>
      </c>
      <c r="I234" s="88">
        <v>0</v>
      </c>
      <c r="J234" s="82">
        <v>0</v>
      </c>
    </row>
    <row r="235" spans="1:10">
      <c r="A235" s="118"/>
      <c r="B235" s="119"/>
      <c r="C235" s="120"/>
      <c r="D235" s="91">
        <v>426</v>
      </c>
      <c r="E235" s="79"/>
      <c r="F235" s="91" t="s">
        <v>67</v>
      </c>
      <c r="G235" s="85">
        <f>G236</f>
        <v>0</v>
      </c>
      <c r="H235" s="85">
        <f>H236</f>
        <v>0</v>
      </c>
      <c r="I235" s="85">
        <f>I236</f>
        <v>0</v>
      </c>
      <c r="J235" s="82">
        <v>0</v>
      </c>
    </row>
    <row r="236" spans="1:10">
      <c r="A236" s="118"/>
      <c r="B236" s="119"/>
      <c r="C236" s="120"/>
      <c r="D236" s="89"/>
      <c r="E236" s="94">
        <v>4262</v>
      </c>
      <c r="F236" s="94" t="s">
        <v>66</v>
      </c>
      <c r="G236" s="88">
        <v>0</v>
      </c>
      <c r="H236" s="88">
        <v>0</v>
      </c>
      <c r="I236" s="88">
        <v>0</v>
      </c>
      <c r="J236" s="82">
        <v>0</v>
      </c>
    </row>
    <row r="237" spans="1:10" ht="25.5">
      <c r="A237" s="118"/>
      <c r="B237" s="119"/>
      <c r="C237" s="120"/>
      <c r="D237" s="79">
        <v>45</v>
      </c>
      <c r="E237" s="96"/>
      <c r="F237" s="97" t="s">
        <v>65</v>
      </c>
      <c r="G237" s="85">
        <f>G238+G240</f>
        <v>0</v>
      </c>
      <c r="H237" s="85">
        <f>H238+H240</f>
        <v>0</v>
      </c>
      <c r="I237" s="85">
        <f>I238+I240</f>
        <v>0</v>
      </c>
      <c r="J237" s="82">
        <v>0</v>
      </c>
    </row>
    <row r="238" spans="1:10" ht="25.5">
      <c r="A238" s="118"/>
      <c r="B238" s="119"/>
      <c r="C238" s="120"/>
      <c r="D238" s="79">
        <v>451</v>
      </c>
      <c r="E238" s="96"/>
      <c r="F238" s="97" t="s">
        <v>64</v>
      </c>
      <c r="G238" s="85">
        <f>G239</f>
        <v>0</v>
      </c>
      <c r="H238" s="85">
        <f>H239</f>
        <v>0</v>
      </c>
      <c r="I238" s="85">
        <f>I239</f>
        <v>0</v>
      </c>
      <c r="J238" s="82">
        <v>0</v>
      </c>
    </row>
    <row r="239" spans="1:10" ht="25.5">
      <c r="A239" s="118"/>
      <c r="B239" s="119"/>
      <c r="C239" s="120"/>
      <c r="D239" s="31"/>
      <c r="E239" s="99">
        <v>4511</v>
      </c>
      <c r="F239" s="100" t="s">
        <v>64</v>
      </c>
      <c r="G239" s="88">
        <v>0</v>
      </c>
      <c r="H239" s="88">
        <v>0</v>
      </c>
      <c r="I239" s="88">
        <v>0</v>
      </c>
      <c r="J239" s="82">
        <v>0</v>
      </c>
    </row>
    <row r="240" spans="1:10" ht="25.5">
      <c r="A240" s="118"/>
      <c r="B240" s="119"/>
      <c r="C240" s="120"/>
      <c r="D240" s="90">
        <v>454</v>
      </c>
      <c r="E240" s="96"/>
      <c r="F240" s="97" t="s">
        <v>63</v>
      </c>
      <c r="G240" s="85">
        <f>G241</f>
        <v>0</v>
      </c>
      <c r="H240" s="85">
        <f>H241</f>
        <v>0</v>
      </c>
      <c r="I240" s="85">
        <f>I241</f>
        <v>0</v>
      </c>
      <c r="J240" s="82">
        <v>0</v>
      </c>
    </row>
    <row r="241" spans="1:10" ht="25.5">
      <c r="A241" s="118"/>
      <c r="B241" s="119"/>
      <c r="C241" s="120"/>
      <c r="D241" s="99"/>
      <c r="E241" s="99">
        <v>4541</v>
      </c>
      <c r="F241" s="100" t="s">
        <v>63</v>
      </c>
      <c r="G241" s="88">
        <v>0</v>
      </c>
      <c r="H241" s="88">
        <v>0</v>
      </c>
      <c r="I241" s="88">
        <v>0</v>
      </c>
      <c r="J241" s="82">
        <v>0</v>
      </c>
    </row>
    <row r="242" spans="1:10" ht="25.5">
      <c r="A242" s="112" t="s">
        <v>196</v>
      </c>
      <c r="B242" s="112" t="s">
        <v>197</v>
      </c>
      <c r="C242" s="146" t="s">
        <v>187</v>
      </c>
      <c r="D242" s="147"/>
      <c r="E242" s="147"/>
      <c r="F242" s="143" t="s">
        <v>208</v>
      </c>
      <c r="G242" s="143"/>
      <c r="H242" s="143"/>
      <c r="I242" s="143"/>
      <c r="J242" s="143"/>
    </row>
    <row r="243" spans="1:10" ht="38.25">
      <c r="A243" s="112" t="s">
        <v>205</v>
      </c>
      <c r="B243" s="112" t="s">
        <v>206</v>
      </c>
      <c r="C243" s="149"/>
      <c r="D243" s="144"/>
      <c r="E243" s="144"/>
      <c r="F243" s="144"/>
      <c r="G243" s="144"/>
      <c r="H243" s="144"/>
      <c r="I243" s="144"/>
      <c r="J243" s="144"/>
    </row>
    <row r="244" spans="1:10" ht="25.5">
      <c r="A244" s="112" t="s">
        <v>200</v>
      </c>
      <c r="B244" s="112" t="s">
        <v>201</v>
      </c>
      <c r="C244" s="149"/>
      <c r="D244" s="144"/>
      <c r="E244" s="144"/>
      <c r="F244" s="144"/>
      <c r="G244" s="144"/>
      <c r="H244" s="144"/>
      <c r="I244" s="144"/>
      <c r="J244" s="144"/>
    </row>
    <row r="245" spans="1:10" ht="33.75" customHeight="1">
      <c r="A245" s="136" t="s">
        <v>191</v>
      </c>
      <c r="B245" s="137"/>
      <c r="C245" s="150"/>
      <c r="D245" s="145"/>
      <c r="E245" s="145"/>
      <c r="F245" s="145"/>
      <c r="G245" s="145"/>
      <c r="H245" s="145"/>
      <c r="I245" s="145"/>
      <c r="J245" s="145"/>
    </row>
    <row r="246" spans="1:10">
      <c r="A246" s="118"/>
      <c r="B246" s="119"/>
      <c r="C246" s="120"/>
      <c r="D246" s="79">
        <v>3</v>
      </c>
      <c r="E246" s="79"/>
      <c r="F246" s="83" t="s">
        <v>160</v>
      </c>
      <c r="G246" s="85">
        <f>G247+G256+G288+G297+G300</f>
        <v>29957</v>
      </c>
      <c r="H246" s="85">
        <f>H247+H256+H288+H297+H300</f>
        <v>29957</v>
      </c>
      <c r="I246" s="85">
        <f>I247+I256+I288+I297+I300</f>
        <v>0</v>
      </c>
      <c r="J246" s="82">
        <f>I246/H246*100</f>
        <v>0</v>
      </c>
    </row>
    <row r="247" spans="1:10" ht="38.25" customHeight="1">
      <c r="A247" s="118"/>
      <c r="B247" s="119"/>
      <c r="C247" s="120"/>
      <c r="D247" s="79">
        <v>31</v>
      </c>
      <c r="E247" s="79"/>
      <c r="F247" s="83" t="s">
        <v>3</v>
      </c>
      <c r="G247" s="85">
        <f>G248+G251+G253</f>
        <v>27727</v>
      </c>
      <c r="H247" s="85">
        <f>H248+H251+H253</f>
        <v>27727</v>
      </c>
      <c r="I247" s="85">
        <f>I248+I251+I253</f>
        <v>0</v>
      </c>
      <c r="J247" s="82">
        <f>I247/H247*100</f>
        <v>0</v>
      </c>
    </row>
    <row r="248" spans="1:10">
      <c r="A248" s="118"/>
      <c r="B248" s="119"/>
      <c r="C248" s="120"/>
      <c r="D248" s="83">
        <v>311</v>
      </c>
      <c r="E248" s="79"/>
      <c r="F248" s="83" t="s">
        <v>159</v>
      </c>
      <c r="G248" s="85">
        <f>G249+G250</f>
        <v>23800</v>
      </c>
      <c r="H248" s="85">
        <f>H249+H250</f>
        <v>23800</v>
      </c>
      <c r="I248" s="85">
        <f>I249+I250</f>
        <v>0</v>
      </c>
      <c r="J248" s="82">
        <f>I248/H248*100</f>
        <v>0</v>
      </c>
    </row>
    <row r="249" spans="1:10">
      <c r="A249" s="118"/>
      <c r="B249" s="119"/>
      <c r="C249" s="120"/>
      <c r="D249" s="83"/>
      <c r="E249" s="86" t="s">
        <v>158</v>
      </c>
      <c r="F249" s="86" t="s">
        <v>32</v>
      </c>
      <c r="G249" s="88">
        <v>23800</v>
      </c>
      <c r="H249" s="88">
        <v>23800</v>
      </c>
      <c r="I249" s="88">
        <v>0</v>
      </c>
      <c r="J249" s="82">
        <f>I249/H249*100</f>
        <v>0</v>
      </c>
    </row>
    <row r="250" spans="1:10">
      <c r="A250" s="118"/>
      <c r="B250" s="119"/>
      <c r="C250" s="120"/>
      <c r="D250" s="83"/>
      <c r="E250" s="86">
        <v>3114</v>
      </c>
      <c r="F250" s="86" t="s">
        <v>157</v>
      </c>
      <c r="G250" s="88">
        <v>0</v>
      </c>
      <c r="H250" s="88">
        <v>0</v>
      </c>
      <c r="I250" s="88">
        <v>0</v>
      </c>
      <c r="J250" s="82">
        <v>0</v>
      </c>
    </row>
    <row r="251" spans="1:10">
      <c r="A251" s="118"/>
      <c r="B251" s="119"/>
      <c r="C251" s="120"/>
      <c r="D251" s="83">
        <v>312</v>
      </c>
      <c r="E251" s="79"/>
      <c r="F251" s="83" t="s">
        <v>155</v>
      </c>
      <c r="G251" s="85">
        <f>G252</f>
        <v>0</v>
      </c>
      <c r="H251" s="85">
        <f>H252</f>
        <v>0</v>
      </c>
      <c r="I251" s="85">
        <f>I252</f>
        <v>0</v>
      </c>
      <c r="J251" s="82">
        <v>0</v>
      </c>
    </row>
    <row r="252" spans="1:10">
      <c r="A252" s="118"/>
      <c r="B252" s="119"/>
      <c r="C252" s="120"/>
      <c r="D252" s="31"/>
      <c r="E252" s="86" t="s">
        <v>156</v>
      </c>
      <c r="F252" s="86" t="s">
        <v>155</v>
      </c>
      <c r="G252" s="88">
        <v>0</v>
      </c>
      <c r="H252" s="88">
        <v>0</v>
      </c>
      <c r="I252" s="88">
        <v>0</v>
      </c>
      <c r="J252" s="82">
        <v>0</v>
      </c>
    </row>
    <row r="253" spans="1:10">
      <c r="A253" s="118"/>
      <c r="B253" s="119"/>
      <c r="C253" s="120"/>
      <c r="D253" s="83">
        <v>313</v>
      </c>
      <c r="E253" s="79"/>
      <c r="F253" s="83" t="s">
        <v>154</v>
      </c>
      <c r="G253" s="85">
        <f>G254+G255</f>
        <v>3927</v>
      </c>
      <c r="H253" s="85">
        <f>H254+H255</f>
        <v>3927</v>
      </c>
      <c r="I253" s="85">
        <f>I254+I255</f>
        <v>0</v>
      </c>
      <c r="J253" s="82">
        <v>0</v>
      </c>
    </row>
    <row r="254" spans="1:10" ht="25.5">
      <c r="A254" s="118"/>
      <c r="B254" s="119"/>
      <c r="C254" s="120"/>
      <c r="D254" s="31"/>
      <c r="E254" s="86" t="s">
        <v>153</v>
      </c>
      <c r="F254" s="86" t="s">
        <v>152</v>
      </c>
      <c r="G254" s="88">
        <v>3927</v>
      </c>
      <c r="H254" s="88">
        <v>3927</v>
      </c>
      <c r="I254" s="88">
        <v>0</v>
      </c>
      <c r="J254" s="82">
        <v>0</v>
      </c>
    </row>
    <row r="255" spans="1:10" ht="25.5">
      <c r="A255" s="118"/>
      <c r="B255" s="119"/>
      <c r="C255" s="120"/>
      <c r="D255" s="83"/>
      <c r="E255" s="86" t="s">
        <v>151</v>
      </c>
      <c r="F255" s="86" t="s">
        <v>150</v>
      </c>
      <c r="G255" s="88">
        <v>0</v>
      </c>
      <c r="H255" s="88">
        <v>0</v>
      </c>
      <c r="I255" s="88">
        <v>0</v>
      </c>
      <c r="J255" s="82">
        <v>0</v>
      </c>
    </row>
    <row r="256" spans="1:10">
      <c r="A256" s="118"/>
      <c r="B256" s="119"/>
      <c r="C256" s="120"/>
      <c r="D256" s="79">
        <v>32</v>
      </c>
      <c r="E256" s="79"/>
      <c r="F256" s="83" t="s">
        <v>9</v>
      </c>
      <c r="G256" s="85">
        <f>G257+G261+G268+G278+G280</f>
        <v>2230</v>
      </c>
      <c r="H256" s="85">
        <f>H257+H261+H268+H278+H280</f>
        <v>2230</v>
      </c>
      <c r="I256" s="85">
        <f>I257+I261+I268+I278+I280</f>
        <v>0</v>
      </c>
      <c r="J256" s="82">
        <v>0</v>
      </c>
    </row>
    <row r="257" spans="1:10">
      <c r="A257" s="118"/>
      <c r="B257" s="119"/>
      <c r="C257" s="120"/>
      <c r="D257" s="83" t="s">
        <v>149</v>
      </c>
      <c r="E257" s="79"/>
      <c r="F257" s="83" t="s">
        <v>33</v>
      </c>
      <c r="G257" s="85">
        <f>SUM(G258:G260)</f>
        <v>2230</v>
      </c>
      <c r="H257" s="85">
        <f>SUM(H258:H260)</f>
        <v>2230</v>
      </c>
      <c r="I257" s="85">
        <f>SUM(I258:I260)</f>
        <v>0</v>
      </c>
      <c r="J257" s="82">
        <v>0</v>
      </c>
    </row>
    <row r="258" spans="1:10">
      <c r="A258" s="118"/>
      <c r="B258" s="119"/>
      <c r="C258" s="120"/>
      <c r="D258" s="31"/>
      <c r="E258" s="86" t="s">
        <v>148</v>
      </c>
      <c r="F258" s="86" t="s">
        <v>34</v>
      </c>
      <c r="G258" s="88">
        <v>0</v>
      </c>
      <c r="H258" s="88">
        <v>0</v>
      </c>
      <c r="I258" s="88">
        <v>0</v>
      </c>
      <c r="J258" s="82">
        <v>0</v>
      </c>
    </row>
    <row r="259" spans="1:10" ht="25.5">
      <c r="A259" s="118"/>
      <c r="B259" s="119"/>
      <c r="C259" s="120"/>
      <c r="D259" s="31"/>
      <c r="E259" s="86" t="s">
        <v>147</v>
      </c>
      <c r="F259" s="86" t="s">
        <v>146</v>
      </c>
      <c r="G259" s="88">
        <v>2230</v>
      </c>
      <c r="H259" s="88">
        <v>2230</v>
      </c>
      <c r="I259" s="88">
        <v>0</v>
      </c>
      <c r="J259" s="82">
        <v>0</v>
      </c>
    </row>
    <row r="260" spans="1:10">
      <c r="A260" s="118"/>
      <c r="B260" s="119"/>
      <c r="C260" s="120"/>
      <c r="D260" s="89"/>
      <c r="E260" s="86" t="s">
        <v>145</v>
      </c>
      <c r="F260" s="86" t="s">
        <v>144</v>
      </c>
      <c r="G260" s="88">
        <v>0</v>
      </c>
      <c r="H260" s="88">
        <v>0</v>
      </c>
      <c r="I260" s="88">
        <v>0</v>
      </c>
      <c r="J260" s="82">
        <v>0</v>
      </c>
    </row>
    <row r="261" spans="1:10">
      <c r="A261" s="118"/>
      <c r="B261" s="119"/>
      <c r="C261" s="120"/>
      <c r="D261" s="83" t="s">
        <v>143</v>
      </c>
      <c r="E261" s="79"/>
      <c r="F261" s="83" t="s">
        <v>142</v>
      </c>
      <c r="G261" s="85">
        <f>SUM(G262:G267)</f>
        <v>0</v>
      </c>
      <c r="H261" s="85">
        <f>SUM(H262:H267)</f>
        <v>0</v>
      </c>
      <c r="I261" s="85">
        <f>SUM(I262:I267)</f>
        <v>0</v>
      </c>
      <c r="J261" s="82">
        <v>0</v>
      </c>
    </row>
    <row r="262" spans="1:10" ht="25.5">
      <c r="A262" s="118"/>
      <c r="B262" s="119"/>
      <c r="C262" s="120"/>
      <c r="D262" s="89"/>
      <c r="E262" s="86" t="s">
        <v>141</v>
      </c>
      <c r="F262" s="86" t="s">
        <v>140</v>
      </c>
      <c r="G262" s="88">
        <v>0</v>
      </c>
      <c r="H262" s="88">
        <v>0</v>
      </c>
      <c r="I262" s="88">
        <v>0</v>
      </c>
      <c r="J262" s="82">
        <v>0</v>
      </c>
    </row>
    <row r="263" spans="1:10">
      <c r="A263" s="118"/>
      <c r="B263" s="119"/>
      <c r="C263" s="120"/>
      <c r="D263" s="89"/>
      <c r="E263" s="86">
        <v>3222</v>
      </c>
      <c r="F263" s="86" t="s">
        <v>139</v>
      </c>
      <c r="G263" s="88">
        <v>0</v>
      </c>
      <c r="H263" s="88">
        <v>0</v>
      </c>
      <c r="I263" s="88">
        <v>0</v>
      </c>
      <c r="J263" s="82">
        <v>0</v>
      </c>
    </row>
    <row r="264" spans="1:10">
      <c r="A264" s="118"/>
      <c r="B264" s="119"/>
      <c r="C264" s="120"/>
      <c r="D264" s="31"/>
      <c r="E264" s="86" t="s">
        <v>138</v>
      </c>
      <c r="F264" s="86" t="s">
        <v>137</v>
      </c>
      <c r="G264" s="88">
        <v>0</v>
      </c>
      <c r="H264" s="88">
        <v>0</v>
      </c>
      <c r="I264" s="88">
        <v>0</v>
      </c>
      <c r="J264" s="82">
        <v>0</v>
      </c>
    </row>
    <row r="265" spans="1:10" ht="25.5">
      <c r="A265" s="118"/>
      <c r="B265" s="119"/>
      <c r="C265" s="120"/>
      <c r="D265" s="89"/>
      <c r="E265" s="86">
        <v>3224</v>
      </c>
      <c r="F265" s="86" t="s">
        <v>136</v>
      </c>
      <c r="G265" s="88">
        <v>0</v>
      </c>
      <c r="H265" s="88">
        <v>0</v>
      </c>
      <c r="I265" s="88">
        <v>0</v>
      </c>
      <c r="J265" s="82">
        <v>0</v>
      </c>
    </row>
    <row r="266" spans="1:10">
      <c r="A266" s="118"/>
      <c r="B266" s="119"/>
      <c r="C266" s="120"/>
      <c r="D266" s="89"/>
      <c r="E266" s="86" t="s">
        <v>135</v>
      </c>
      <c r="F266" s="86" t="s">
        <v>134</v>
      </c>
      <c r="G266" s="88">
        <v>0</v>
      </c>
      <c r="H266" s="88">
        <v>0</v>
      </c>
      <c r="I266" s="88">
        <v>0</v>
      </c>
      <c r="J266" s="82">
        <v>0</v>
      </c>
    </row>
    <row r="267" spans="1:10" ht="25.5">
      <c r="A267" s="118"/>
      <c r="B267" s="119"/>
      <c r="C267" s="120"/>
      <c r="D267" s="89"/>
      <c r="E267" s="86">
        <v>3227</v>
      </c>
      <c r="F267" s="86" t="s">
        <v>133</v>
      </c>
      <c r="G267" s="88">
        <v>0</v>
      </c>
      <c r="H267" s="88">
        <v>0</v>
      </c>
      <c r="I267" s="88">
        <v>0</v>
      </c>
      <c r="J267" s="82">
        <v>0</v>
      </c>
    </row>
    <row r="268" spans="1:10">
      <c r="A268" s="118"/>
      <c r="B268" s="119"/>
      <c r="C268" s="120"/>
      <c r="D268" s="83" t="s">
        <v>132</v>
      </c>
      <c r="E268" s="79"/>
      <c r="F268" s="83" t="s">
        <v>131</v>
      </c>
      <c r="G268" s="85">
        <f>SUM(G269:G277)</f>
        <v>0</v>
      </c>
      <c r="H268" s="85">
        <f>SUM(H269:H277)</f>
        <v>0</v>
      </c>
      <c r="I268" s="85">
        <f>SUM(I269:I277)</f>
        <v>0</v>
      </c>
      <c r="J268" s="82">
        <v>0</v>
      </c>
    </row>
    <row r="269" spans="1:10">
      <c r="A269" s="118"/>
      <c r="B269" s="119"/>
      <c r="C269" s="120"/>
      <c r="D269" s="89"/>
      <c r="E269" s="86" t="s">
        <v>130</v>
      </c>
      <c r="F269" s="86" t="s">
        <v>129</v>
      </c>
      <c r="G269" s="88">
        <v>0</v>
      </c>
      <c r="H269" s="88">
        <v>0</v>
      </c>
      <c r="I269" s="88">
        <v>0</v>
      </c>
      <c r="J269" s="82">
        <v>0</v>
      </c>
    </row>
    <row r="270" spans="1:10" ht="25.5">
      <c r="A270" s="118"/>
      <c r="B270" s="119"/>
      <c r="C270" s="120"/>
      <c r="D270" s="31"/>
      <c r="E270" s="86" t="s">
        <v>128</v>
      </c>
      <c r="F270" s="86" t="s">
        <v>127</v>
      </c>
      <c r="G270" s="88">
        <v>0</v>
      </c>
      <c r="H270" s="88">
        <v>0</v>
      </c>
      <c r="I270" s="88">
        <v>0</v>
      </c>
      <c r="J270" s="82">
        <v>0</v>
      </c>
    </row>
    <row r="271" spans="1:10">
      <c r="A271" s="118"/>
      <c r="B271" s="119"/>
      <c r="C271" s="120"/>
      <c r="D271" s="89"/>
      <c r="E271" s="86" t="s">
        <v>126</v>
      </c>
      <c r="F271" s="86" t="s">
        <v>125</v>
      </c>
      <c r="G271" s="88">
        <v>0</v>
      </c>
      <c r="H271" s="88">
        <v>0</v>
      </c>
      <c r="I271" s="88">
        <v>0</v>
      </c>
      <c r="J271" s="82">
        <v>0</v>
      </c>
    </row>
    <row r="272" spans="1:10">
      <c r="A272" s="118"/>
      <c r="B272" s="119"/>
      <c r="C272" s="120"/>
      <c r="D272" s="89"/>
      <c r="E272" s="86" t="s">
        <v>124</v>
      </c>
      <c r="F272" s="86" t="s">
        <v>123</v>
      </c>
      <c r="G272" s="88">
        <v>0</v>
      </c>
      <c r="H272" s="88">
        <v>0</v>
      </c>
      <c r="I272" s="88">
        <v>0</v>
      </c>
      <c r="J272" s="82">
        <v>0</v>
      </c>
    </row>
    <row r="273" spans="1:10">
      <c r="A273" s="118"/>
      <c r="B273" s="119"/>
      <c r="C273" s="120"/>
      <c r="D273" s="89"/>
      <c r="E273" s="86" t="s">
        <v>122</v>
      </c>
      <c r="F273" s="86" t="s">
        <v>121</v>
      </c>
      <c r="G273" s="88">
        <v>0</v>
      </c>
      <c r="H273" s="88">
        <v>0</v>
      </c>
      <c r="I273" s="88">
        <v>0</v>
      </c>
      <c r="J273" s="82"/>
    </row>
    <row r="274" spans="1:10">
      <c r="A274" s="118"/>
      <c r="B274" s="119"/>
      <c r="C274" s="120"/>
      <c r="D274" s="89"/>
      <c r="E274" s="86">
        <v>3236</v>
      </c>
      <c r="F274" s="86" t="s">
        <v>120</v>
      </c>
      <c r="G274" s="88">
        <v>0</v>
      </c>
      <c r="H274" s="88">
        <v>0</v>
      </c>
      <c r="I274" s="88">
        <v>0</v>
      </c>
      <c r="J274" s="82">
        <v>0</v>
      </c>
    </row>
    <row r="275" spans="1:10">
      <c r="A275" s="118"/>
      <c r="B275" s="119"/>
      <c r="C275" s="120"/>
      <c r="D275" s="89"/>
      <c r="E275" s="86" t="s">
        <v>119</v>
      </c>
      <c r="F275" s="86" t="s">
        <v>118</v>
      </c>
      <c r="G275" s="88">
        <v>0</v>
      </c>
      <c r="H275" s="88">
        <v>0</v>
      </c>
      <c r="I275" s="88">
        <v>0</v>
      </c>
      <c r="J275" s="82">
        <v>0</v>
      </c>
    </row>
    <row r="276" spans="1:10">
      <c r="A276" s="118"/>
      <c r="B276" s="119"/>
      <c r="C276" s="120"/>
      <c r="D276" s="89"/>
      <c r="E276" s="86">
        <v>3238</v>
      </c>
      <c r="F276" s="86" t="s">
        <v>117</v>
      </c>
      <c r="G276" s="88">
        <v>0</v>
      </c>
      <c r="H276" s="88">
        <v>0</v>
      </c>
      <c r="I276" s="88">
        <v>0</v>
      </c>
      <c r="J276" s="82">
        <v>0</v>
      </c>
    </row>
    <row r="277" spans="1:10">
      <c r="A277" s="118"/>
      <c r="B277" s="119"/>
      <c r="C277" s="120"/>
      <c r="D277" s="89"/>
      <c r="E277" s="86" t="s">
        <v>116</v>
      </c>
      <c r="F277" s="86" t="s">
        <v>115</v>
      </c>
      <c r="G277" s="88">
        <v>0</v>
      </c>
      <c r="H277" s="88">
        <v>0</v>
      </c>
      <c r="I277" s="88">
        <v>0</v>
      </c>
      <c r="J277" s="82">
        <v>0</v>
      </c>
    </row>
    <row r="278" spans="1:10" ht="25.5">
      <c r="A278" s="118"/>
      <c r="B278" s="119"/>
      <c r="C278" s="120"/>
      <c r="D278" s="79">
        <v>324</v>
      </c>
      <c r="E278" s="83"/>
      <c r="F278" s="83" t="s">
        <v>114</v>
      </c>
      <c r="G278" s="85">
        <f>G279</f>
        <v>0</v>
      </c>
      <c r="H278" s="85">
        <f>H279</f>
        <v>0</v>
      </c>
      <c r="I278" s="85">
        <f>I279</f>
        <v>0</v>
      </c>
      <c r="J278" s="82">
        <v>0</v>
      </c>
    </row>
    <row r="279" spans="1:10" ht="25.5">
      <c r="A279" s="118"/>
      <c r="B279" s="119"/>
      <c r="C279" s="120"/>
      <c r="D279" s="79"/>
      <c r="E279" s="86">
        <v>3241</v>
      </c>
      <c r="F279" s="86" t="s">
        <v>114</v>
      </c>
      <c r="G279" s="88">
        <v>0</v>
      </c>
      <c r="H279" s="88">
        <v>0</v>
      </c>
      <c r="I279" s="88">
        <v>0</v>
      </c>
      <c r="J279" s="82">
        <v>0</v>
      </c>
    </row>
    <row r="280" spans="1:10">
      <c r="A280" s="118"/>
      <c r="B280" s="119"/>
      <c r="C280" s="120"/>
      <c r="D280" s="83" t="s">
        <v>113</v>
      </c>
      <c r="E280" s="79"/>
      <c r="F280" s="83" t="s">
        <v>101</v>
      </c>
      <c r="G280" s="85">
        <f>SUM(G281:G287)</f>
        <v>0</v>
      </c>
      <c r="H280" s="85">
        <f>SUM(H281:H287)</f>
        <v>0</v>
      </c>
      <c r="I280" s="85">
        <f>SUM(I281:I287)</f>
        <v>0</v>
      </c>
      <c r="J280" s="82">
        <v>0</v>
      </c>
    </row>
    <row r="281" spans="1:10" ht="25.5">
      <c r="A281" s="118"/>
      <c r="B281" s="119"/>
      <c r="C281" s="120"/>
      <c r="D281" s="89"/>
      <c r="E281" s="86" t="s">
        <v>112</v>
      </c>
      <c r="F281" s="86" t="s">
        <v>111</v>
      </c>
      <c r="G281" s="88">
        <v>0</v>
      </c>
      <c r="H281" s="88">
        <v>0</v>
      </c>
      <c r="I281" s="88">
        <v>0</v>
      </c>
      <c r="J281" s="82">
        <v>0</v>
      </c>
    </row>
    <row r="282" spans="1:10">
      <c r="A282" s="118"/>
      <c r="B282" s="119"/>
      <c r="C282" s="120"/>
      <c r="D282" s="31"/>
      <c r="E282" s="86" t="s">
        <v>110</v>
      </c>
      <c r="F282" s="86" t="s">
        <v>109</v>
      </c>
      <c r="G282" s="88">
        <v>0</v>
      </c>
      <c r="H282" s="88">
        <v>0</v>
      </c>
      <c r="I282" s="88">
        <v>0</v>
      </c>
      <c r="J282" s="82">
        <v>0</v>
      </c>
    </row>
    <row r="283" spans="1:10">
      <c r="A283" s="118"/>
      <c r="B283" s="119"/>
      <c r="C283" s="120"/>
      <c r="D283" s="89"/>
      <c r="E283" s="86" t="s">
        <v>108</v>
      </c>
      <c r="F283" s="86" t="s">
        <v>107</v>
      </c>
      <c r="G283" s="88">
        <v>0</v>
      </c>
      <c r="H283" s="88">
        <v>0</v>
      </c>
      <c r="I283" s="88">
        <v>0</v>
      </c>
      <c r="J283" s="82">
        <v>0</v>
      </c>
    </row>
    <row r="284" spans="1:10">
      <c r="A284" s="118"/>
      <c r="B284" s="119"/>
      <c r="C284" s="120"/>
      <c r="D284" s="89"/>
      <c r="E284" s="86" t="s">
        <v>106</v>
      </c>
      <c r="F284" s="86" t="s">
        <v>105</v>
      </c>
      <c r="G284" s="88">
        <v>0</v>
      </c>
      <c r="H284" s="88">
        <v>0</v>
      </c>
      <c r="I284" s="88">
        <v>0</v>
      </c>
      <c r="J284" s="82">
        <v>0</v>
      </c>
    </row>
    <row r="285" spans="1:10">
      <c r="A285" s="118"/>
      <c r="B285" s="119"/>
      <c r="C285" s="120"/>
      <c r="D285" s="89"/>
      <c r="E285" s="86">
        <v>3295</v>
      </c>
      <c r="F285" s="86" t="s">
        <v>104</v>
      </c>
      <c r="G285" s="88">
        <v>0</v>
      </c>
      <c r="H285" s="88">
        <v>0</v>
      </c>
      <c r="I285" s="88">
        <v>0</v>
      </c>
      <c r="J285" s="82">
        <v>0</v>
      </c>
    </row>
    <row r="286" spans="1:10">
      <c r="A286" s="118"/>
      <c r="B286" s="119"/>
      <c r="C286" s="120"/>
      <c r="D286" s="89"/>
      <c r="E286" s="86">
        <v>3296</v>
      </c>
      <c r="F286" s="86" t="s">
        <v>103</v>
      </c>
      <c r="G286" s="88">
        <v>0</v>
      </c>
      <c r="H286" s="88">
        <v>0</v>
      </c>
      <c r="I286" s="88">
        <v>0</v>
      </c>
      <c r="J286" s="82">
        <v>0</v>
      </c>
    </row>
    <row r="287" spans="1:10">
      <c r="A287" s="118"/>
      <c r="B287" s="119"/>
      <c r="C287" s="120"/>
      <c r="D287" s="89"/>
      <c r="E287" s="86" t="s">
        <v>102</v>
      </c>
      <c r="F287" s="86" t="s">
        <v>101</v>
      </c>
      <c r="G287" s="88">
        <v>0</v>
      </c>
      <c r="H287" s="88">
        <v>0</v>
      </c>
      <c r="I287" s="88">
        <v>0</v>
      </c>
      <c r="J287" s="82">
        <v>0</v>
      </c>
    </row>
    <row r="288" spans="1:10">
      <c r="A288" s="118"/>
      <c r="B288" s="119"/>
      <c r="C288" s="120"/>
      <c r="D288" s="79">
        <v>34</v>
      </c>
      <c r="E288" s="79"/>
      <c r="F288" s="83" t="s">
        <v>100</v>
      </c>
      <c r="G288" s="85">
        <f>G289+G292</f>
        <v>0</v>
      </c>
      <c r="H288" s="85">
        <f>H289+H292</f>
        <v>0</v>
      </c>
      <c r="I288" s="85">
        <f>I289+I292</f>
        <v>0</v>
      </c>
      <c r="J288" s="82">
        <v>0</v>
      </c>
    </row>
    <row r="289" spans="1:10">
      <c r="A289" s="118"/>
      <c r="B289" s="119"/>
      <c r="C289" s="120"/>
      <c r="D289" s="83" t="s">
        <v>98</v>
      </c>
      <c r="E289" s="79"/>
      <c r="F289" s="83" t="s">
        <v>99</v>
      </c>
      <c r="G289" s="85">
        <f>G290+G291</f>
        <v>0</v>
      </c>
      <c r="H289" s="85">
        <f>H290+H291</f>
        <v>0</v>
      </c>
      <c r="I289" s="85">
        <f>I290+I291</f>
        <v>0</v>
      </c>
      <c r="J289" s="82">
        <v>0</v>
      </c>
    </row>
    <row r="290" spans="1:10" ht="38.25">
      <c r="A290" s="118"/>
      <c r="B290" s="119"/>
      <c r="C290" s="120"/>
      <c r="D290" s="31"/>
      <c r="E290" s="86" t="s">
        <v>97</v>
      </c>
      <c r="F290" s="86" t="s">
        <v>96</v>
      </c>
      <c r="G290" s="88">
        <v>0</v>
      </c>
      <c r="H290" s="88">
        <v>0</v>
      </c>
      <c r="I290" s="88">
        <v>0</v>
      </c>
      <c r="J290" s="82">
        <v>0</v>
      </c>
    </row>
    <row r="291" spans="1:10" ht="25.5">
      <c r="A291" s="118"/>
      <c r="B291" s="119"/>
      <c r="C291" s="120"/>
      <c r="D291" s="31"/>
      <c r="E291" s="86">
        <v>3425</v>
      </c>
      <c r="F291" s="86" t="s">
        <v>95</v>
      </c>
      <c r="G291" s="88">
        <v>0</v>
      </c>
      <c r="H291" s="88">
        <v>0</v>
      </c>
      <c r="I291" s="88">
        <v>0</v>
      </c>
      <c r="J291" s="82">
        <v>0</v>
      </c>
    </row>
    <row r="292" spans="1:10">
      <c r="A292" s="118"/>
      <c r="B292" s="119"/>
      <c r="C292" s="120"/>
      <c r="D292" s="83" t="s">
        <v>91</v>
      </c>
      <c r="E292" s="79"/>
      <c r="F292" s="83" t="s">
        <v>94</v>
      </c>
      <c r="G292" s="85">
        <f>SUM(G293:G296)</f>
        <v>0</v>
      </c>
      <c r="H292" s="85">
        <f>SUM(H293:H296)</f>
        <v>0</v>
      </c>
      <c r="I292" s="85">
        <f>SUM(I293:I296)</f>
        <v>0</v>
      </c>
      <c r="J292" s="82">
        <v>0</v>
      </c>
    </row>
    <row r="293" spans="1:10" ht="25.5">
      <c r="A293" s="118"/>
      <c r="B293" s="119"/>
      <c r="C293" s="120"/>
      <c r="D293" s="89"/>
      <c r="E293" s="86" t="s">
        <v>93</v>
      </c>
      <c r="F293" s="86" t="s">
        <v>92</v>
      </c>
      <c r="G293" s="88">
        <v>0</v>
      </c>
      <c r="H293" s="88">
        <v>0</v>
      </c>
      <c r="I293" s="88">
        <v>0</v>
      </c>
      <c r="J293" s="82">
        <v>0</v>
      </c>
    </row>
    <row r="294" spans="1:10" ht="25.5">
      <c r="A294" s="118"/>
      <c r="B294" s="119"/>
      <c r="C294" s="120"/>
      <c r="D294" s="31"/>
      <c r="E294" s="86">
        <v>3432</v>
      </c>
      <c r="F294" s="86" t="s">
        <v>90</v>
      </c>
      <c r="G294" s="88">
        <v>0</v>
      </c>
      <c r="H294" s="88">
        <v>0</v>
      </c>
      <c r="I294" s="88">
        <v>0</v>
      </c>
      <c r="J294" s="82">
        <v>0</v>
      </c>
    </row>
    <row r="295" spans="1:10">
      <c r="A295" s="118"/>
      <c r="B295" s="119"/>
      <c r="C295" s="120"/>
      <c r="D295" s="89"/>
      <c r="E295" s="86" t="s">
        <v>89</v>
      </c>
      <c r="F295" s="86" t="s">
        <v>88</v>
      </c>
      <c r="G295" s="88">
        <v>0</v>
      </c>
      <c r="H295" s="88">
        <v>0</v>
      </c>
      <c r="I295" s="88">
        <v>0</v>
      </c>
      <c r="J295" s="82">
        <v>0</v>
      </c>
    </row>
    <row r="296" spans="1:10">
      <c r="A296" s="118"/>
      <c r="B296" s="119"/>
      <c r="C296" s="120"/>
      <c r="D296" s="89"/>
      <c r="E296" s="86" t="s">
        <v>87</v>
      </c>
      <c r="F296" s="86" t="s">
        <v>86</v>
      </c>
      <c r="G296" s="88">
        <v>0</v>
      </c>
      <c r="H296" s="88">
        <v>0</v>
      </c>
      <c r="I296" s="88">
        <v>0</v>
      </c>
      <c r="J296" s="82">
        <v>0</v>
      </c>
    </row>
    <row r="297" spans="1:10" ht="25.5">
      <c r="A297" s="118"/>
      <c r="B297" s="119"/>
      <c r="C297" s="120"/>
      <c r="D297" s="79">
        <v>36</v>
      </c>
      <c r="E297" s="83"/>
      <c r="F297" s="83" t="s">
        <v>85</v>
      </c>
      <c r="G297" s="85">
        <f t="shared" ref="G297:G298" si="14">G298</f>
        <v>0</v>
      </c>
      <c r="H297" s="85">
        <f>H298</f>
        <v>0</v>
      </c>
      <c r="I297" s="85">
        <f>I298</f>
        <v>0</v>
      </c>
      <c r="J297" s="82">
        <v>0</v>
      </c>
    </row>
    <row r="298" spans="1:10">
      <c r="A298" s="118"/>
      <c r="B298" s="119"/>
      <c r="C298" s="120"/>
      <c r="D298" s="79">
        <v>363</v>
      </c>
      <c r="E298" s="83"/>
      <c r="F298" s="83" t="s">
        <v>84</v>
      </c>
      <c r="G298" s="85">
        <f t="shared" si="14"/>
        <v>0</v>
      </c>
      <c r="H298" s="85">
        <f>H299</f>
        <v>0</v>
      </c>
      <c r="I298" s="85">
        <f>I299</f>
        <v>0</v>
      </c>
      <c r="J298" s="82">
        <v>0</v>
      </c>
    </row>
    <row r="299" spans="1:10" ht="25.5">
      <c r="A299" s="118"/>
      <c r="B299" s="119"/>
      <c r="C299" s="120"/>
      <c r="D299" s="31"/>
      <c r="E299" s="86">
        <v>3631</v>
      </c>
      <c r="F299" s="86" t="s">
        <v>83</v>
      </c>
      <c r="G299" s="88">
        <v>0</v>
      </c>
      <c r="H299" s="88">
        <v>0</v>
      </c>
      <c r="I299" s="88">
        <v>0</v>
      </c>
      <c r="J299" s="82">
        <v>0</v>
      </c>
    </row>
    <row r="300" spans="1:10">
      <c r="A300" s="118"/>
      <c r="B300" s="119"/>
      <c r="C300" s="120"/>
      <c r="D300" s="79">
        <v>37</v>
      </c>
      <c r="E300" s="79"/>
      <c r="F300" s="83" t="s">
        <v>80</v>
      </c>
      <c r="G300" s="85">
        <f>G301</f>
        <v>0</v>
      </c>
      <c r="H300" s="85">
        <f>H301</f>
        <v>0</v>
      </c>
      <c r="I300" s="85">
        <f>I301</f>
        <v>0</v>
      </c>
      <c r="J300" s="82">
        <v>0</v>
      </c>
    </row>
    <row r="301" spans="1:10">
      <c r="A301" s="118"/>
      <c r="B301" s="119"/>
      <c r="C301" s="120"/>
      <c r="D301" s="79">
        <v>371</v>
      </c>
      <c r="E301" s="79"/>
      <c r="F301" s="83" t="s">
        <v>79</v>
      </c>
      <c r="G301" s="85">
        <f>G302+G303</f>
        <v>0</v>
      </c>
      <c r="H301" s="85">
        <f>H302+H303</f>
        <v>0</v>
      </c>
      <c r="I301" s="85">
        <f>I302+I303</f>
        <v>0</v>
      </c>
      <c r="J301" s="82">
        <v>0</v>
      </c>
    </row>
    <row r="302" spans="1:10" ht="25.5">
      <c r="A302" s="118"/>
      <c r="B302" s="119"/>
      <c r="C302" s="120"/>
      <c r="D302" s="31"/>
      <c r="E302" s="86">
        <v>3721</v>
      </c>
      <c r="F302" s="86" t="s">
        <v>78</v>
      </c>
      <c r="G302" s="88">
        <v>0</v>
      </c>
      <c r="H302" s="88">
        <v>0</v>
      </c>
      <c r="I302" s="88">
        <v>0</v>
      </c>
      <c r="J302" s="82">
        <v>0</v>
      </c>
    </row>
    <row r="303" spans="1:10">
      <c r="A303" s="118"/>
      <c r="B303" s="119"/>
      <c r="C303" s="120"/>
      <c r="D303" s="83"/>
      <c r="E303" s="86">
        <v>3722</v>
      </c>
      <c r="F303" s="86" t="s">
        <v>77</v>
      </c>
      <c r="G303" s="88">
        <v>0</v>
      </c>
      <c r="H303" s="88">
        <v>0</v>
      </c>
      <c r="I303" s="88">
        <v>0</v>
      </c>
      <c r="J303" s="82">
        <v>0</v>
      </c>
    </row>
    <row r="304" spans="1:10" ht="25.5">
      <c r="A304" s="118"/>
      <c r="B304" s="119"/>
      <c r="C304" s="120"/>
      <c r="D304" s="79">
        <v>4</v>
      </c>
      <c r="E304" s="79"/>
      <c r="F304" s="91" t="s">
        <v>76</v>
      </c>
      <c r="G304" s="85">
        <f>G305+G313</f>
        <v>0</v>
      </c>
      <c r="H304" s="85">
        <f>H305+H313</f>
        <v>0</v>
      </c>
      <c r="I304" s="85">
        <f>I305+I313</f>
        <v>0</v>
      </c>
      <c r="J304" s="82">
        <v>0</v>
      </c>
    </row>
    <row r="305" spans="1:10" ht="25.5">
      <c r="A305" s="118"/>
      <c r="B305" s="119"/>
      <c r="C305" s="120"/>
      <c r="D305" s="79">
        <v>42</v>
      </c>
      <c r="E305" s="79"/>
      <c r="F305" s="91" t="s">
        <v>75</v>
      </c>
      <c r="G305" s="85">
        <f>G306+G311</f>
        <v>0</v>
      </c>
      <c r="H305" s="85">
        <f>H306+H311</f>
        <v>0</v>
      </c>
      <c r="I305" s="85">
        <f>I306+I311</f>
        <v>0</v>
      </c>
      <c r="J305" s="82">
        <v>0</v>
      </c>
    </row>
    <row r="306" spans="1:10">
      <c r="A306" s="118"/>
      <c r="B306" s="119"/>
      <c r="C306" s="120"/>
      <c r="D306" s="91" t="s">
        <v>184</v>
      </c>
      <c r="E306" s="79"/>
      <c r="F306" s="91" t="s">
        <v>74</v>
      </c>
      <c r="G306" s="85">
        <f>G307+G308+G309+G310</f>
        <v>0</v>
      </c>
      <c r="H306" s="85">
        <f>H307+H308+H309+H310</f>
        <v>0</v>
      </c>
      <c r="I306" s="85">
        <f>I307+I308+I309+I310</f>
        <v>0</v>
      </c>
      <c r="J306" s="82">
        <v>0</v>
      </c>
    </row>
    <row r="307" spans="1:10">
      <c r="A307" s="118"/>
      <c r="B307" s="119"/>
      <c r="C307" s="120"/>
      <c r="D307" s="31"/>
      <c r="E307" s="94" t="s">
        <v>73</v>
      </c>
      <c r="F307" s="94" t="s">
        <v>72</v>
      </c>
      <c r="G307" s="88">
        <v>0</v>
      </c>
      <c r="H307" s="88">
        <v>0</v>
      </c>
      <c r="I307" s="88">
        <v>0</v>
      </c>
      <c r="J307" s="82">
        <v>0</v>
      </c>
    </row>
    <row r="308" spans="1:10">
      <c r="A308" s="118"/>
      <c r="B308" s="119"/>
      <c r="C308" s="120"/>
      <c r="D308" s="31"/>
      <c r="E308" s="94" t="s">
        <v>71</v>
      </c>
      <c r="F308" s="94" t="s">
        <v>70</v>
      </c>
      <c r="G308" s="88">
        <v>0</v>
      </c>
      <c r="H308" s="88">
        <v>0</v>
      </c>
      <c r="I308" s="88">
        <v>0</v>
      </c>
      <c r="J308" s="82">
        <v>0</v>
      </c>
    </row>
    <row r="309" spans="1:10">
      <c r="A309" s="118"/>
      <c r="B309" s="119"/>
      <c r="C309" s="120"/>
      <c r="D309" s="89"/>
      <c r="E309" s="94">
        <v>4223</v>
      </c>
      <c r="F309" s="94" t="s">
        <v>69</v>
      </c>
      <c r="G309" s="88">
        <v>0</v>
      </c>
      <c r="H309" s="88">
        <v>0</v>
      </c>
      <c r="I309" s="88">
        <v>0</v>
      </c>
      <c r="J309" s="82">
        <v>0</v>
      </c>
    </row>
    <row r="310" spans="1:10">
      <c r="A310" s="118"/>
      <c r="B310" s="119"/>
      <c r="C310" s="120"/>
      <c r="D310" s="89"/>
      <c r="E310" s="94">
        <v>4225</v>
      </c>
      <c r="F310" s="94" t="s">
        <v>68</v>
      </c>
      <c r="G310" s="88">
        <v>0</v>
      </c>
      <c r="H310" s="88">
        <v>0</v>
      </c>
      <c r="I310" s="88">
        <v>0</v>
      </c>
      <c r="J310" s="82">
        <v>0</v>
      </c>
    </row>
    <row r="311" spans="1:10">
      <c r="A311" s="118"/>
      <c r="B311" s="119"/>
      <c r="C311" s="120"/>
      <c r="D311" s="91">
        <v>426</v>
      </c>
      <c r="E311" s="79"/>
      <c r="F311" s="91" t="s">
        <v>67</v>
      </c>
      <c r="G311" s="85">
        <f>G312</f>
        <v>0</v>
      </c>
      <c r="H311" s="85">
        <f>H312</f>
        <v>0</v>
      </c>
      <c r="I311" s="85">
        <f>I312</f>
        <v>0</v>
      </c>
      <c r="J311" s="82">
        <v>0</v>
      </c>
    </row>
    <row r="312" spans="1:10">
      <c r="A312" s="118"/>
      <c r="B312" s="119"/>
      <c r="C312" s="120"/>
      <c r="D312" s="89"/>
      <c r="E312" s="94">
        <v>4262</v>
      </c>
      <c r="F312" s="94" t="s">
        <v>66</v>
      </c>
      <c r="G312" s="88">
        <v>0</v>
      </c>
      <c r="H312" s="88">
        <v>0</v>
      </c>
      <c r="I312" s="88">
        <v>0</v>
      </c>
      <c r="J312" s="82">
        <v>0</v>
      </c>
    </row>
    <row r="313" spans="1:10" ht="25.5">
      <c r="A313" s="118"/>
      <c r="B313" s="119"/>
      <c r="C313" s="120"/>
      <c r="D313" s="79">
        <v>45</v>
      </c>
      <c r="E313" s="96"/>
      <c r="F313" s="97" t="s">
        <v>65</v>
      </c>
      <c r="G313" s="85">
        <f>G314+G316</f>
        <v>0</v>
      </c>
      <c r="H313" s="85">
        <f>H314+H316</f>
        <v>0</v>
      </c>
      <c r="I313" s="85">
        <f>I314+I316</f>
        <v>0</v>
      </c>
      <c r="J313" s="82">
        <v>0</v>
      </c>
    </row>
    <row r="314" spans="1:10" ht="25.5">
      <c r="A314" s="118"/>
      <c r="B314" s="119"/>
      <c r="C314" s="120"/>
      <c r="D314" s="79">
        <v>451</v>
      </c>
      <c r="E314" s="96"/>
      <c r="F314" s="97" t="s">
        <v>64</v>
      </c>
      <c r="G314" s="85">
        <f>G315</f>
        <v>0</v>
      </c>
      <c r="H314" s="85">
        <f>H315</f>
        <v>0</v>
      </c>
      <c r="I314" s="85">
        <f>I315</f>
        <v>0</v>
      </c>
      <c r="J314" s="82">
        <v>0</v>
      </c>
    </row>
    <row r="315" spans="1:10" ht="25.5">
      <c r="A315" s="118"/>
      <c r="B315" s="119"/>
      <c r="C315" s="120"/>
      <c r="D315" s="31"/>
      <c r="E315" s="99">
        <v>4511</v>
      </c>
      <c r="F315" s="100" t="s">
        <v>64</v>
      </c>
      <c r="G315" s="88">
        <v>0</v>
      </c>
      <c r="H315" s="88">
        <v>0</v>
      </c>
      <c r="I315" s="88">
        <v>0</v>
      </c>
      <c r="J315" s="82">
        <v>0</v>
      </c>
    </row>
    <row r="316" spans="1:10" ht="25.5">
      <c r="A316" s="118"/>
      <c r="B316" s="119"/>
      <c r="C316" s="120"/>
      <c r="D316" s="90">
        <v>454</v>
      </c>
      <c r="E316" s="96"/>
      <c r="F316" s="97" t="s">
        <v>63</v>
      </c>
      <c r="G316" s="85">
        <f>G317</f>
        <v>0</v>
      </c>
      <c r="H316" s="85">
        <f>H317</f>
        <v>0</v>
      </c>
      <c r="I316" s="85">
        <f>I317</f>
        <v>0</v>
      </c>
      <c r="J316" s="82">
        <v>0</v>
      </c>
    </row>
    <row r="317" spans="1:10" ht="25.5">
      <c r="A317" s="118"/>
      <c r="B317" s="119"/>
      <c r="C317" s="120"/>
      <c r="D317" s="99"/>
      <c r="E317" s="99">
        <v>4541</v>
      </c>
      <c r="F317" s="100" t="s">
        <v>63</v>
      </c>
      <c r="G317" s="88">
        <v>0</v>
      </c>
      <c r="H317" s="88">
        <v>0</v>
      </c>
      <c r="I317" s="88">
        <v>0</v>
      </c>
      <c r="J317" s="82">
        <v>0</v>
      </c>
    </row>
    <row r="318" spans="1:10" ht="25.5">
      <c r="A318" s="112" t="s">
        <v>196</v>
      </c>
      <c r="B318" s="112" t="s">
        <v>197</v>
      </c>
      <c r="C318" s="146" t="s">
        <v>239</v>
      </c>
      <c r="D318" s="147"/>
      <c r="E318" s="147"/>
      <c r="F318" s="143" t="s">
        <v>240</v>
      </c>
      <c r="G318" s="143"/>
      <c r="H318" s="143"/>
      <c r="I318" s="143"/>
      <c r="J318" s="143"/>
    </row>
    <row r="319" spans="1:10" ht="51">
      <c r="A319" s="112" t="s">
        <v>241</v>
      </c>
      <c r="B319" s="112" t="s">
        <v>242</v>
      </c>
      <c r="C319" s="149"/>
      <c r="D319" s="144"/>
      <c r="E319" s="144"/>
      <c r="F319" s="144"/>
      <c r="G319" s="144"/>
      <c r="H319" s="144"/>
      <c r="I319" s="144"/>
      <c r="J319" s="144"/>
    </row>
    <row r="320" spans="1:10" ht="25.5">
      <c r="A320" s="112" t="s">
        <v>200</v>
      </c>
      <c r="B320" s="112" t="s">
        <v>201</v>
      </c>
      <c r="C320" s="149"/>
      <c r="D320" s="144"/>
      <c r="E320" s="144"/>
      <c r="F320" s="144"/>
      <c r="G320" s="144"/>
      <c r="H320" s="144"/>
      <c r="I320" s="144"/>
      <c r="J320" s="144"/>
    </row>
    <row r="321" spans="1:10" ht="33.75" customHeight="1">
      <c r="A321" s="136" t="s">
        <v>191</v>
      </c>
      <c r="B321" s="137"/>
      <c r="C321" s="150"/>
      <c r="D321" s="145"/>
      <c r="E321" s="145"/>
      <c r="F321" s="145"/>
      <c r="G321" s="145"/>
      <c r="H321" s="145"/>
      <c r="I321" s="145"/>
      <c r="J321" s="145"/>
    </row>
    <row r="322" spans="1:10">
      <c r="A322" s="118"/>
      <c r="B322" s="119"/>
      <c r="C322" s="120"/>
      <c r="D322" s="79">
        <v>3</v>
      </c>
      <c r="E322" s="79"/>
      <c r="F322" s="83" t="s">
        <v>160</v>
      </c>
      <c r="G322" s="85">
        <f>G323+G332+G364+G373+G376</f>
        <v>0</v>
      </c>
      <c r="H322" s="85">
        <f>H323+H332+H364+H373+H376</f>
        <v>0</v>
      </c>
      <c r="I322" s="85">
        <f>I323+I332+I364+I373+I376</f>
        <v>0</v>
      </c>
      <c r="J322" s="82">
        <v>0</v>
      </c>
    </row>
    <row r="323" spans="1:10" ht="38.25" customHeight="1">
      <c r="A323" s="118"/>
      <c r="B323" s="119"/>
      <c r="C323" s="120"/>
      <c r="D323" s="79">
        <v>31</v>
      </c>
      <c r="E323" s="79"/>
      <c r="F323" s="83" t="s">
        <v>3</v>
      </c>
      <c r="G323" s="85">
        <f>G324+G327+G329</f>
        <v>0</v>
      </c>
      <c r="H323" s="85">
        <f>H324+H327+H329</f>
        <v>0</v>
      </c>
      <c r="I323" s="85">
        <f>I324+I327+I329</f>
        <v>0</v>
      </c>
      <c r="J323" s="82">
        <v>0</v>
      </c>
    </row>
    <row r="324" spans="1:10">
      <c r="A324" s="118"/>
      <c r="B324" s="119"/>
      <c r="C324" s="120"/>
      <c r="D324" s="83">
        <v>311</v>
      </c>
      <c r="E324" s="79"/>
      <c r="F324" s="83" t="s">
        <v>159</v>
      </c>
      <c r="G324" s="85">
        <f>G325+G326</f>
        <v>0</v>
      </c>
      <c r="H324" s="85">
        <f>H325+H326</f>
        <v>0</v>
      </c>
      <c r="I324" s="85">
        <f>I325+I326</f>
        <v>0</v>
      </c>
      <c r="J324" s="82">
        <v>0</v>
      </c>
    </row>
    <row r="325" spans="1:10">
      <c r="A325" s="118"/>
      <c r="B325" s="119"/>
      <c r="C325" s="120"/>
      <c r="D325" s="83"/>
      <c r="E325" s="86" t="s">
        <v>158</v>
      </c>
      <c r="F325" s="86" t="s">
        <v>32</v>
      </c>
      <c r="G325" s="88">
        <v>0</v>
      </c>
      <c r="H325" s="88">
        <v>0</v>
      </c>
      <c r="I325" s="88">
        <v>0</v>
      </c>
      <c r="J325" s="82">
        <v>0</v>
      </c>
    </row>
    <row r="326" spans="1:10">
      <c r="A326" s="118"/>
      <c r="B326" s="119"/>
      <c r="C326" s="120"/>
      <c r="D326" s="83"/>
      <c r="E326" s="86">
        <v>3114</v>
      </c>
      <c r="F326" s="86" t="s">
        <v>157</v>
      </c>
      <c r="G326" s="88">
        <v>0</v>
      </c>
      <c r="H326" s="88">
        <v>0</v>
      </c>
      <c r="I326" s="88">
        <v>0</v>
      </c>
      <c r="J326" s="82">
        <v>0</v>
      </c>
    </row>
    <row r="327" spans="1:10">
      <c r="A327" s="118"/>
      <c r="B327" s="119"/>
      <c r="C327" s="120"/>
      <c r="D327" s="83">
        <v>312</v>
      </c>
      <c r="E327" s="79"/>
      <c r="F327" s="83" t="s">
        <v>155</v>
      </c>
      <c r="G327" s="85">
        <f>G328</f>
        <v>0</v>
      </c>
      <c r="H327" s="85">
        <f>H328</f>
        <v>0</v>
      </c>
      <c r="I327" s="85">
        <f>I328</f>
        <v>0</v>
      </c>
      <c r="J327" s="82">
        <v>0</v>
      </c>
    </row>
    <row r="328" spans="1:10">
      <c r="A328" s="118"/>
      <c r="B328" s="119"/>
      <c r="C328" s="120"/>
      <c r="D328" s="31"/>
      <c r="E328" s="86" t="s">
        <v>156</v>
      </c>
      <c r="F328" s="86" t="s">
        <v>155</v>
      </c>
      <c r="G328" s="88">
        <v>0</v>
      </c>
      <c r="H328" s="88">
        <v>0</v>
      </c>
      <c r="I328" s="88">
        <v>0</v>
      </c>
      <c r="J328" s="82">
        <v>0</v>
      </c>
    </row>
    <row r="329" spans="1:10">
      <c r="A329" s="118"/>
      <c r="B329" s="119"/>
      <c r="C329" s="120"/>
      <c r="D329" s="83">
        <v>313</v>
      </c>
      <c r="E329" s="79"/>
      <c r="F329" s="83" t="s">
        <v>154</v>
      </c>
      <c r="G329" s="85">
        <f>G330+G331</f>
        <v>0</v>
      </c>
      <c r="H329" s="85">
        <f>H330+H331</f>
        <v>0</v>
      </c>
      <c r="I329" s="85">
        <f>I330+I331</f>
        <v>0</v>
      </c>
      <c r="J329" s="82">
        <v>0</v>
      </c>
    </row>
    <row r="330" spans="1:10" ht="25.5">
      <c r="A330" s="118"/>
      <c r="B330" s="119"/>
      <c r="C330" s="120"/>
      <c r="D330" s="31"/>
      <c r="E330" s="86" t="s">
        <v>153</v>
      </c>
      <c r="F330" s="86" t="s">
        <v>152</v>
      </c>
      <c r="G330" s="88">
        <v>0</v>
      </c>
      <c r="H330" s="88">
        <v>0</v>
      </c>
      <c r="I330" s="88">
        <v>0</v>
      </c>
      <c r="J330" s="82">
        <v>0</v>
      </c>
    </row>
    <row r="331" spans="1:10" ht="25.5">
      <c r="A331" s="118"/>
      <c r="B331" s="119"/>
      <c r="C331" s="120"/>
      <c r="D331" s="83"/>
      <c r="E331" s="86" t="s">
        <v>151</v>
      </c>
      <c r="F331" s="86" t="s">
        <v>150</v>
      </c>
      <c r="G331" s="88">
        <v>0</v>
      </c>
      <c r="H331" s="88">
        <v>0</v>
      </c>
      <c r="I331" s="88">
        <v>0</v>
      </c>
      <c r="J331" s="82">
        <v>0</v>
      </c>
    </row>
    <row r="332" spans="1:10">
      <c r="A332" s="118"/>
      <c r="B332" s="119"/>
      <c r="C332" s="120"/>
      <c r="D332" s="79">
        <v>32</v>
      </c>
      <c r="E332" s="79"/>
      <c r="F332" s="83" t="s">
        <v>9</v>
      </c>
      <c r="G332" s="85">
        <f>G333+G337+G344+G354+G356</f>
        <v>0</v>
      </c>
      <c r="H332" s="85">
        <f>H333+H337+H344+H354+H356</f>
        <v>0</v>
      </c>
      <c r="I332" s="85">
        <f>I333+I337+I344+I354+I356</f>
        <v>0</v>
      </c>
      <c r="J332" s="82">
        <v>0</v>
      </c>
    </row>
    <row r="333" spans="1:10">
      <c r="A333" s="118"/>
      <c r="B333" s="119"/>
      <c r="C333" s="120"/>
      <c r="D333" s="83" t="s">
        <v>149</v>
      </c>
      <c r="E333" s="79"/>
      <c r="F333" s="83" t="s">
        <v>33</v>
      </c>
      <c r="G333" s="85">
        <f>SUM(G334:G336)</f>
        <v>0</v>
      </c>
      <c r="H333" s="85">
        <f>SUM(H334:H336)</f>
        <v>0</v>
      </c>
      <c r="I333" s="85">
        <f>SUM(I334:I336)</f>
        <v>0</v>
      </c>
      <c r="J333" s="82">
        <v>0</v>
      </c>
    </row>
    <row r="334" spans="1:10">
      <c r="A334" s="118"/>
      <c r="B334" s="119"/>
      <c r="C334" s="120"/>
      <c r="D334" s="31"/>
      <c r="E334" s="86" t="s">
        <v>148</v>
      </c>
      <c r="F334" s="86" t="s">
        <v>34</v>
      </c>
      <c r="G334" s="88">
        <v>0</v>
      </c>
      <c r="H334" s="88">
        <v>0</v>
      </c>
      <c r="I334" s="88">
        <v>0</v>
      </c>
      <c r="J334" s="82">
        <v>0</v>
      </c>
    </row>
    <row r="335" spans="1:10" ht="25.5">
      <c r="A335" s="118"/>
      <c r="B335" s="119"/>
      <c r="C335" s="120"/>
      <c r="D335" s="31"/>
      <c r="E335" s="86" t="s">
        <v>147</v>
      </c>
      <c r="F335" s="86" t="s">
        <v>146</v>
      </c>
      <c r="G335" s="88">
        <v>0</v>
      </c>
      <c r="H335" s="88">
        <v>0</v>
      </c>
      <c r="I335" s="88">
        <v>0</v>
      </c>
      <c r="J335" s="82">
        <v>0</v>
      </c>
    </row>
    <row r="336" spans="1:10">
      <c r="A336" s="118"/>
      <c r="B336" s="119"/>
      <c r="C336" s="120"/>
      <c r="D336" s="89"/>
      <c r="E336" s="86" t="s">
        <v>145</v>
      </c>
      <c r="F336" s="86" t="s">
        <v>144</v>
      </c>
      <c r="G336" s="88">
        <v>0</v>
      </c>
      <c r="H336" s="88">
        <v>0</v>
      </c>
      <c r="I336" s="88">
        <v>0</v>
      </c>
      <c r="J336" s="82">
        <v>0</v>
      </c>
    </row>
    <row r="337" spans="1:10">
      <c r="A337" s="118"/>
      <c r="B337" s="119"/>
      <c r="C337" s="120"/>
      <c r="D337" s="83" t="s">
        <v>143</v>
      </c>
      <c r="E337" s="79"/>
      <c r="F337" s="83" t="s">
        <v>142</v>
      </c>
      <c r="G337" s="85">
        <f>SUM(G338:G343)</f>
        <v>0</v>
      </c>
      <c r="H337" s="85">
        <f>SUM(H338:H343)</f>
        <v>0</v>
      </c>
      <c r="I337" s="85">
        <f>SUM(I338:I343)</f>
        <v>0</v>
      </c>
      <c r="J337" s="82">
        <v>0</v>
      </c>
    </row>
    <row r="338" spans="1:10" ht="25.5">
      <c r="A338" s="118"/>
      <c r="B338" s="119"/>
      <c r="C338" s="120"/>
      <c r="D338" s="89"/>
      <c r="E338" s="86" t="s">
        <v>141</v>
      </c>
      <c r="F338" s="86" t="s">
        <v>140</v>
      </c>
      <c r="G338" s="88">
        <v>0</v>
      </c>
      <c r="H338" s="88">
        <v>0</v>
      </c>
      <c r="I338" s="88">
        <v>0</v>
      </c>
      <c r="J338" s="82">
        <v>0</v>
      </c>
    </row>
    <row r="339" spans="1:10">
      <c r="A339" s="118"/>
      <c r="B339" s="119"/>
      <c r="C339" s="120"/>
      <c r="D339" s="89"/>
      <c r="E339" s="86">
        <v>3222</v>
      </c>
      <c r="F339" s="86" t="s">
        <v>139</v>
      </c>
      <c r="G339" s="88">
        <v>0</v>
      </c>
      <c r="H339" s="88">
        <v>0</v>
      </c>
      <c r="I339" s="88">
        <v>0</v>
      </c>
      <c r="J339" s="82">
        <v>0</v>
      </c>
    </row>
    <row r="340" spans="1:10">
      <c r="A340" s="118"/>
      <c r="B340" s="119"/>
      <c r="C340" s="120"/>
      <c r="D340" s="31"/>
      <c r="E340" s="86" t="s">
        <v>138</v>
      </c>
      <c r="F340" s="86" t="s">
        <v>137</v>
      </c>
      <c r="G340" s="88">
        <v>0</v>
      </c>
      <c r="H340" s="88">
        <v>0</v>
      </c>
      <c r="I340" s="88">
        <v>0</v>
      </c>
      <c r="J340" s="82">
        <v>0</v>
      </c>
    </row>
    <row r="341" spans="1:10" ht="25.5">
      <c r="A341" s="118"/>
      <c r="B341" s="119"/>
      <c r="C341" s="120"/>
      <c r="D341" s="89"/>
      <c r="E341" s="86">
        <v>3224</v>
      </c>
      <c r="F341" s="86" t="s">
        <v>136</v>
      </c>
      <c r="G341" s="88">
        <v>0</v>
      </c>
      <c r="H341" s="88">
        <v>0</v>
      </c>
      <c r="I341" s="88">
        <v>0</v>
      </c>
      <c r="J341" s="82">
        <v>0</v>
      </c>
    </row>
    <row r="342" spans="1:10">
      <c r="A342" s="118"/>
      <c r="B342" s="119"/>
      <c r="C342" s="120"/>
      <c r="D342" s="89"/>
      <c r="E342" s="86" t="s">
        <v>135</v>
      </c>
      <c r="F342" s="86" t="s">
        <v>134</v>
      </c>
      <c r="G342" s="88">
        <v>0</v>
      </c>
      <c r="H342" s="88">
        <v>0</v>
      </c>
      <c r="I342" s="88">
        <v>0</v>
      </c>
      <c r="J342" s="82">
        <v>0</v>
      </c>
    </row>
    <row r="343" spans="1:10" ht="25.5">
      <c r="A343" s="118"/>
      <c r="B343" s="119"/>
      <c r="C343" s="120"/>
      <c r="D343" s="89"/>
      <c r="E343" s="86">
        <v>3227</v>
      </c>
      <c r="F343" s="86" t="s">
        <v>133</v>
      </c>
      <c r="G343" s="88">
        <v>0</v>
      </c>
      <c r="H343" s="88">
        <v>0</v>
      </c>
      <c r="I343" s="88">
        <v>0</v>
      </c>
      <c r="J343" s="82">
        <v>0</v>
      </c>
    </row>
    <row r="344" spans="1:10">
      <c r="A344" s="118"/>
      <c r="B344" s="119"/>
      <c r="C344" s="120"/>
      <c r="D344" s="83" t="s">
        <v>132</v>
      </c>
      <c r="E344" s="79"/>
      <c r="F344" s="83" t="s">
        <v>131</v>
      </c>
      <c r="G344" s="85">
        <f>SUM(G345:G353)</f>
        <v>0</v>
      </c>
      <c r="H344" s="85">
        <f>SUM(H345:H353)</f>
        <v>0</v>
      </c>
      <c r="I344" s="85">
        <f>SUM(I345:I353)</f>
        <v>0</v>
      </c>
      <c r="J344" s="82">
        <v>0</v>
      </c>
    </row>
    <row r="345" spans="1:10">
      <c r="A345" s="118"/>
      <c r="B345" s="119"/>
      <c r="C345" s="120"/>
      <c r="D345" s="89"/>
      <c r="E345" s="86" t="s">
        <v>130</v>
      </c>
      <c r="F345" s="86" t="s">
        <v>129</v>
      </c>
      <c r="G345" s="88">
        <v>0</v>
      </c>
      <c r="H345" s="88">
        <v>0</v>
      </c>
      <c r="I345" s="88">
        <v>0</v>
      </c>
      <c r="J345" s="82">
        <v>0</v>
      </c>
    </row>
    <row r="346" spans="1:10" ht="25.5">
      <c r="A346" s="118"/>
      <c r="B346" s="119"/>
      <c r="C346" s="120"/>
      <c r="D346" s="31"/>
      <c r="E346" s="86" t="s">
        <v>128</v>
      </c>
      <c r="F346" s="86" t="s">
        <v>127</v>
      </c>
      <c r="G346" s="88">
        <v>0</v>
      </c>
      <c r="H346" s="88">
        <v>0</v>
      </c>
      <c r="I346" s="88">
        <v>0</v>
      </c>
      <c r="J346" s="82">
        <v>0</v>
      </c>
    </row>
    <row r="347" spans="1:10">
      <c r="A347" s="118"/>
      <c r="B347" s="119"/>
      <c r="C347" s="120"/>
      <c r="D347" s="89"/>
      <c r="E347" s="86" t="s">
        <v>126</v>
      </c>
      <c r="F347" s="86" t="s">
        <v>125</v>
      </c>
      <c r="G347" s="88">
        <v>0</v>
      </c>
      <c r="H347" s="88">
        <v>0</v>
      </c>
      <c r="I347" s="88">
        <v>0</v>
      </c>
      <c r="J347" s="82">
        <v>0</v>
      </c>
    </row>
    <row r="348" spans="1:10">
      <c r="A348" s="118"/>
      <c r="B348" s="119"/>
      <c r="C348" s="120"/>
      <c r="D348" s="89"/>
      <c r="E348" s="86" t="s">
        <v>124</v>
      </c>
      <c r="F348" s="86" t="s">
        <v>123</v>
      </c>
      <c r="G348" s="88">
        <v>0</v>
      </c>
      <c r="H348" s="88">
        <v>0</v>
      </c>
      <c r="I348" s="88">
        <v>0</v>
      </c>
      <c r="J348" s="82">
        <v>0</v>
      </c>
    </row>
    <row r="349" spans="1:10">
      <c r="A349" s="118"/>
      <c r="B349" s="119"/>
      <c r="C349" s="120"/>
      <c r="D349" s="89"/>
      <c r="E349" s="86" t="s">
        <v>122</v>
      </c>
      <c r="F349" s="86" t="s">
        <v>121</v>
      </c>
      <c r="G349" s="88">
        <v>0</v>
      </c>
      <c r="H349" s="88">
        <v>0</v>
      </c>
      <c r="I349" s="88">
        <v>0</v>
      </c>
      <c r="J349" s="82"/>
    </row>
    <row r="350" spans="1:10">
      <c r="A350" s="118"/>
      <c r="B350" s="119"/>
      <c r="C350" s="120"/>
      <c r="D350" s="89"/>
      <c r="E350" s="86">
        <v>3236</v>
      </c>
      <c r="F350" s="86" t="s">
        <v>120</v>
      </c>
      <c r="G350" s="88">
        <v>0</v>
      </c>
      <c r="H350" s="88">
        <v>0</v>
      </c>
      <c r="I350" s="88">
        <v>0</v>
      </c>
      <c r="J350" s="82">
        <v>0</v>
      </c>
    </row>
    <row r="351" spans="1:10">
      <c r="A351" s="118"/>
      <c r="B351" s="119"/>
      <c r="C351" s="120"/>
      <c r="D351" s="89"/>
      <c r="E351" s="86" t="s">
        <v>119</v>
      </c>
      <c r="F351" s="86" t="s">
        <v>118</v>
      </c>
      <c r="G351" s="88">
        <v>0</v>
      </c>
      <c r="H351" s="88">
        <v>0</v>
      </c>
      <c r="I351" s="88">
        <v>0</v>
      </c>
      <c r="J351" s="82">
        <v>0</v>
      </c>
    </row>
    <row r="352" spans="1:10">
      <c r="A352" s="118"/>
      <c r="B352" s="119"/>
      <c r="C352" s="120"/>
      <c r="D352" s="89"/>
      <c r="E352" s="86">
        <v>3238</v>
      </c>
      <c r="F352" s="86" t="s">
        <v>117</v>
      </c>
      <c r="G352" s="88">
        <v>0</v>
      </c>
      <c r="H352" s="88">
        <v>0</v>
      </c>
      <c r="I352" s="88">
        <v>0</v>
      </c>
      <c r="J352" s="82">
        <v>0</v>
      </c>
    </row>
    <row r="353" spans="1:10">
      <c r="A353" s="118"/>
      <c r="B353" s="119"/>
      <c r="C353" s="120"/>
      <c r="D353" s="89"/>
      <c r="E353" s="86" t="s">
        <v>116</v>
      </c>
      <c r="F353" s="86" t="s">
        <v>115</v>
      </c>
      <c r="G353" s="88">
        <v>0</v>
      </c>
      <c r="H353" s="88">
        <v>0</v>
      </c>
      <c r="I353" s="88">
        <v>0</v>
      </c>
      <c r="J353" s="82">
        <v>0</v>
      </c>
    </row>
    <row r="354" spans="1:10" ht="25.5">
      <c r="A354" s="118"/>
      <c r="B354" s="119"/>
      <c r="C354" s="120"/>
      <c r="D354" s="79">
        <v>324</v>
      </c>
      <c r="E354" s="83"/>
      <c r="F354" s="83" t="s">
        <v>114</v>
      </c>
      <c r="G354" s="85">
        <f>G355</f>
        <v>0</v>
      </c>
      <c r="H354" s="85">
        <f>H355</f>
        <v>0</v>
      </c>
      <c r="I354" s="85">
        <f>I355</f>
        <v>0</v>
      </c>
      <c r="J354" s="82">
        <v>0</v>
      </c>
    </row>
    <row r="355" spans="1:10" ht="25.5">
      <c r="A355" s="118"/>
      <c r="B355" s="119"/>
      <c r="C355" s="120"/>
      <c r="D355" s="79"/>
      <c r="E355" s="86">
        <v>3241</v>
      </c>
      <c r="F355" s="86" t="s">
        <v>114</v>
      </c>
      <c r="G355" s="88">
        <v>0</v>
      </c>
      <c r="H355" s="88">
        <v>0</v>
      </c>
      <c r="I355" s="88">
        <v>0</v>
      </c>
      <c r="J355" s="82">
        <v>0</v>
      </c>
    </row>
    <row r="356" spans="1:10">
      <c r="A356" s="118"/>
      <c r="B356" s="119"/>
      <c r="C356" s="120"/>
      <c r="D356" s="83" t="s">
        <v>113</v>
      </c>
      <c r="E356" s="79"/>
      <c r="F356" s="83" t="s">
        <v>101</v>
      </c>
      <c r="G356" s="85">
        <f>SUM(G357:G363)</f>
        <v>0</v>
      </c>
      <c r="H356" s="85">
        <f>SUM(H357:H363)</f>
        <v>0</v>
      </c>
      <c r="I356" s="85">
        <f>SUM(I357:I363)</f>
        <v>0</v>
      </c>
      <c r="J356" s="82">
        <v>0</v>
      </c>
    </row>
    <row r="357" spans="1:10" ht="25.5">
      <c r="A357" s="118"/>
      <c r="B357" s="119"/>
      <c r="C357" s="120"/>
      <c r="D357" s="89"/>
      <c r="E357" s="86" t="s">
        <v>112</v>
      </c>
      <c r="F357" s="86" t="s">
        <v>111</v>
      </c>
      <c r="G357" s="88">
        <v>0</v>
      </c>
      <c r="H357" s="88">
        <v>0</v>
      </c>
      <c r="I357" s="88">
        <v>0</v>
      </c>
      <c r="J357" s="82">
        <v>0</v>
      </c>
    </row>
    <row r="358" spans="1:10">
      <c r="A358" s="118"/>
      <c r="B358" s="119"/>
      <c r="C358" s="120"/>
      <c r="D358" s="31"/>
      <c r="E358" s="86" t="s">
        <v>110</v>
      </c>
      <c r="F358" s="86" t="s">
        <v>109</v>
      </c>
      <c r="G358" s="88">
        <v>0</v>
      </c>
      <c r="H358" s="88">
        <v>0</v>
      </c>
      <c r="I358" s="88">
        <v>0</v>
      </c>
      <c r="J358" s="82">
        <v>0</v>
      </c>
    </row>
    <row r="359" spans="1:10">
      <c r="A359" s="118"/>
      <c r="B359" s="119"/>
      <c r="C359" s="120"/>
      <c r="D359" s="89"/>
      <c r="E359" s="86" t="s">
        <v>108</v>
      </c>
      <c r="F359" s="86" t="s">
        <v>107</v>
      </c>
      <c r="G359" s="88">
        <v>0</v>
      </c>
      <c r="H359" s="88">
        <v>0</v>
      </c>
      <c r="I359" s="88">
        <v>0</v>
      </c>
      <c r="J359" s="82">
        <v>0</v>
      </c>
    </row>
    <row r="360" spans="1:10">
      <c r="A360" s="118"/>
      <c r="B360" s="119"/>
      <c r="C360" s="120"/>
      <c r="D360" s="89"/>
      <c r="E360" s="86" t="s">
        <v>106</v>
      </c>
      <c r="F360" s="86" t="s">
        <v>105</v>
      </c>
      <c r="G360" s="88">
        <v>0</v>
      </c>
      <c r="H360" s="88">
        <v>0</v>
      </c>
      <c r="I360" s="88">
        <v>0</v>
      </c>
      <c r="J360" s="82">
        <v>0</v>
      </c>
    </row>
    <row r="361" spans="1:10">
      <c r="A361" s="118"/>
      <c r="B361" s="119"/>
      <c r="C361" s="120"/>
      <c r="D361" s="89"/>
      <c r="E361" s="86">
        <v>3295</v>
      </c>
      <c r="F361" s="86" t="s">
        <v>104</v>
      </c>
      <c r="G361" s="88">
        <v>0</v>
      </c>
      <c r="H361" s="88">
        <v>0</v>
      </c>
      <c r="I361" s="88">
        <v>0</v>
      </c>
      <c r="J361" s="82">
        <v>0</v>
      </c>
    </row>
    <row r="362" spans="1:10">
      <c r="A362" s="118"/>
      <c r="B362" s="119"/>
      <c r="C362" s="120"/>
      <c r="D362" s="89"/>
      <c r="E362" s="86">
        <v>3296</v>
      </c>
      <c r="F362" s="86" t="s">
        <v>103</v>
      </c>
      <c r="G362" s="88">
        <v>0</v>
      </c>
      <c r="H362" s="88">
        <v>0</v>
      </c>
      <c r="I362" s="88">
        <v>0</v>
      </c>
      <c r="J362" s="82">
        <v>0</v>
      </c>
    </row>
    <row r="363" spans="1:10">
      <c r="A363" s="118"/>
      <c r="B363" s="119"/>
      <c r="C363" s="120"/>
      <c r="D363" s="89"/>
      <c r="E363" s="86" t="s">
        <v>102</v>
      </c>
      <c r="F363" s="86" t="s">
        <v>101</v>
      </c>
      <c r="G363" s="88">
        <v>0</v>
      </c>
      <c r="H363" s="88">
        <v>0</v>
      </c>
      <c r="I363" s="88">
        <v>0</v>
      </c>
      <c r="J363" s="82">
        <v>0</v>
      </c>
    </row>
    <row r="364" spans="1:10">
      <c r="A364" s="118"/>
      <c r="B364" s="119"/>
      <c r="C364" s="120"/>
      <c r="D364" s="79">
        <v>34</v>
      </c>
      <c r="E364" s="79"/>
      <c r="F364" s="83" t="s">
        <v>100</v>
      </c>
      <c r="G364" s="85">
        <f>G365+G368</f>
        <v>0</v>
      </c>
      <c r="H364" s="85">
        <f>H365+H368</f>
        <v>0</v>
      </c>
      <c r="I364" s="85">
        <f>I365+I368</f>
        <v>0</v>
      </c>
      <c r="J364" s="82">
        <v>0</v>
      </c>
    </row>
    <row r="365" spans="1:10">
      <c r="A365" s="118"/>
      <c r="B365" s="119"/>
      <c r="C365" s="120"/>
      <c r="D365" s="83" t="s">
        <v>98</v>
      </c>
      <c r="E365" s="79"/>
      <c r="F365" s="83" t="s">
        <v>99</v>
      </c>
      <c r="G365" s="85">
        <f>G366+G367</f>
        <v>0</v>
      </c>
      <c r="H365" s="85">
        <f>H366+H367</f>
        <v>0</v>
      </c>
      <c r="I365" s="85">
        <f>I366+I367</f>
        <v>0</v>
      </c>
      <c r="J365" s="82">
        <v>0</v>
      </c>
    </row>
    <row r="366" spans="1:10" ht="38.25">
      <c r="A366" s="118"/>
      <c r="B366" s="119"/>
      <c r="C366" s="120"/>
      <c r="D366" s="31"/>
      <c r="E366" s="86" t="s">
        <v>97</v>
      </c>
      <c r="F366" s="86" t="s">
        <v>96</v>
      </c>
      <c r="G366" s="88">
        <v>0</v>
      </c>
      <c r="H366" s="88">
        <v>0</v>
      </c>
      <c r="I366" s="88">
        <v>0</v>
      </c>
      <c r="J366" s="82">
        <v>0</v>
      </c>
    </row>
    <row r="367" spans="1:10" ht="25.5">
      <c r="A367" s="118"/>
      <c r="B367" s="119"/>
      <c r="C367" s="120"/>
      <c r="D367" s="31"/>
      <c r="E367" s="86">
        <v>3425</v>
      </c>
      <c r="F367" s="86" t="s">
        <v>95</v>
      </c>
      <c r="G367" s="88">
        <v>0</v>
      </c>
      <c r="H367" s="88">
        <v>0</v>
      </c>
      <c r="I367" s="88">
        <v>0</v>
      </c>
      <c r="J367" s="82">
        <v>0</v>
      </c>
    </row>
    <row r="368" spans="1:10">
      <c r="A368" s="118"/>
      <c r="B368" s="119"/>
      <c r="C368" s="120"/>
      <c r="D368" s="83" t="s">
        <v>91</v>
      </c>
      <c r="E368" s="79"/>
      <c r="F368" s="83" t="s">
        <v>94</v>
      </c>
      <c r="G368" s="85">
        <f>SUM(G369:G372)</f>
        <v>0</v>
      </c>
      <c r="H368" s="85">
        <f>SUM(H369:H372)</f>
        <v>0</v>
      </c>
      <c r="I368" s="85">
        <f>SUM(I369:I372)</f>
        <v>0</v>
      </c>
      <c r="J368" s="82">
        <v>0</v>
      </c>
    </row>
    <row r="369" spans="1:10" ht="25.5">
      <c r="A369" s="118"/>
      <c r="B369" s="119"/>
      <c r="C369" s="120"/>
      <c r="D369" s="89"/>
      <c r="E369" s="86" t="s">
        <v>93</v>
      </c>
      <c r="F369" s="86" t="s">
        <v>92</v>
      </c>
      <c r="G369" s="88">
        <v>0</v>
      </c>
      <c r="H369" s="88">
        <v>0</v>
      </c>
      <c r="I369" s="88">
        <v>0</v>
      </c>
      <c r="J369" s="82">
        <v>0</v>
      </c>
    </row>
    <row r="370" spans="1:10" ht="25.5">
      <c r="A370" s="118"/>
      <c r="B370" s="119"/>
      <c r="C370" s="120"/>
      <c r="D370" s="31"/>
      <c r="E370" s="86">
        <v>3432</v>
      </c>
      <c r="F370" s="86" t="s">
        <v>90</v>
      </c>
      <c r="G370" s="88">
        <v>0</v>
      </c>
      <c r="H370" s="88">
        <v>0</v>
      </c>
      <c r="I370" s="88">
        <v>0</v>
      </c>
      <c r="J370" s="82">
        <v>0</v>
      </c>
    </row>
    <row r="371" spans="1:10">
      <c r="A371" s="118"/>
      <c r="B371" s="119"/>
      <c r="C371" s="120"/>
      <c r="D371" s="89"/>
      <c r="E371" s="86" t="s">
        <v>89</v>
      </c>
      <c r="F371" s="86" t="s">
        <v>88</v>
      </c>
      <c r="G371" s="88">
        <v>0</v>
      </c>
      <c r="H371" s="88">
        <v>0</v>
      </c>
      <c r="I371" s="88">
        <v>0</v>
      </c>
      <c r="J371" s="82">
        <v>0</v>
      </c>
    </row>
    <row r="372" spans="1:10">
      <c r="A372" s="118"/>
      <c r="B372" s="119"/>
      <c r="C372" s="120"/>
      <c r="D372" s="89"/>
      <c r="E372" s="86" t="s">
        <v>87</v>
      </c>
      <c r="F372" s="86" t="s">
        <v>86</v>
      </c>
      <c r="G372" s="88">
        <v>0</v>
      </c>
      <c r="H372" s="88">
        <v>0</v>
      </c>
      <c r="I372" s="88">
        <v>0</v>
      </c>
      <c r="J372" s="82">
        <v>0</v>
      </c>
    </row>
    <row r="373" spans="1:10" ht="25.5">
      <c r="A373" s="118"/>
      <c r="B373" s="119"/>
      <c r="C373" s="120"/>
      <c r="D373" s="79">
        <v>36</v>
      </c>
      <c r="E373" s="83"/>
      <c r="F373" s="83" t="s">
        <v>85</v>
      </c>
      <c r="G373" s="85">
        <f t="shared" ref="G373:G374" si="15">G374</f>
        <v>0</v>
      </c>
      <c r="H373" s="85">
        <f>H374</f>
        <v>0</v>
      </c>
      <c r="I373" s="85">
        <f>I374</f>
        <v>0</v>
      </c>
      <c r="J373" s="82">
        <v>0</v>
      </c>
    </row>
    <row r="374" spans="1:10">
      <c r="A374" s="118"/>
      <c r="B374" s="119"/>
      <c r="C374" s="120"/>
      <c r="D374" s="79">
        <v>363</v>
      </c>
      <c r="E374" s="83"/>
      <c r="F374" s="83" t="s">
        <v>84</v>
      </c>
      <c r="G374" s="85">
        <f t="shared" si="15"/>
        <v>0</v>
      </c>
      <c r="H374" s="85">
        <f>H375</f>
        <v>0</v>
      </c>
      <c r="I374" s="85">
        <f>I375</f>
        <v>0</v>
      </c>
      <c r="J374" s="82">
        <v>0</v>
      </c>
    </row>
    <row r="375" spans="1:10" ht="25.5">
      <c r="A375" s="118"/>
      <c r="B375" s="119"/>
      <c r="C375" s="120"/>
      <c r="D375" s="31"/>
      <c r="E375" s="86">
        <v>3631</v>
      </c>
      <c r="F375" s="86" t="s">
        <v>83</v>
      </c>
      <c r="G375" s="88">
        <v>0</v>
      </c>
      <c r="H375" s="88">
        <v>0</v>
      </c>
      <c r="I375" s="88">
        <v>0</v>
      </c>
      <c r="J375" s="82">
        <v>0</v>
      </c>
    </row>
    <row r="376" spans="1:10">
      <c r="A376" s="118"/>
      <c r="B376" s="119"/>
      <c r="C376" s="120"/>
      <c r="D376" s="79">
        <v>37</v>
      </c>
      <c r="E376" s="79"/>
      <c r="F376" s="83" t="s">
        <v>80</v>
      </c>
      <c r="G376" s="85">
        <f>G377</f>
        <v>0</v>
      </c>
      <c r="H376" s="85">
        <f>H377</f>
        <v>0</v>
      </c>
      <c r="I376" s="85">
        <f>I377</f>
        <v>0</v>
      </c>
      <c r="J376" s="82">
        <v>0</v>
      </c>
    </row>
    <row r="377" spans="1:10">
      <c r="A377" s="118"/>
      <c r="B377" s="119"/>
      <c r="C377" s="120"/>
      <c r="D377" s="79">
        <v>371</v>
      </c>
      <c r="E377" s="79"/>
      <c r="F377" s="83" t="s">
        <v>79</v>
      </c>
      <c r="G377" s="85">
        <f>G378+G379</f>
        <v>0</v>
      </c>
      <c r="H377" s="85">
        <f>H378+H379</f>
        <v>0</v>
      </c>
      <c r="I377" s="85">
        <f>I378+I379</f>
        <v>0</v>
      </c>
      <c r="J377" s="82">
        <v>0</v>
      </c>
    </row>
    <row r="378" spans="1:10" ht="25.5">
      <c r="A378" s="118"/>
      <c r="B378" s="119"/>
      <c r="C378" s="120"/>
      <c r="D378" s="31"/>
      <c r="E378" s="86">
        <v>3721</v>
      </c>
      <c r="F378" s="86" t="s">
        <v>78</v>
      </c>
      <c r="G378" s="88">
        <v>0</v>
      </c>
      <c r="H378" s="88">
        <v>0</v>
      </c>
      <c r="I378" s="88">
        <v>0</v>
      </c>
      <c r="J378" s="82">
        <v>0</v>
      </c>
    </row>
    <row r="379" spans="1:10">
      <c r="A379" s="118"/>
      <c r="B379" s="119"/>
      <c r="C379" s="120"/>
      <c r="D379" s="83"/>
      <c r="E379" s="86">
        <v>3722</v>
      </c>
      <c r="F379" s="86" t="s">
        <v>77</v>
      </c>
      <c r="G379" s="88">
        <v>0</v>
      </c>
      <c r="H379" s="88">
        <v>0</v>
      </c>
      <c r="I379" s="88">
        <v>0</v>
      </c>
      <c r="J379" s="82">
        <v>0</v>
      </c>
    </row>
    <row r="380" spans="1:10" ht="25.5">
      <c r="A380" s="118"/>
      <c r="B380" s="119"/>
      <c r="C380" s="120"/>
      <c r="D380" s="79">
        <v>4</v>
      </c>
      <c r="E380" s="79"/>
      <c r="F380" s="91" t="s">
        <v>76</v>
      </c>
      <c r="G380" s="85">
        <f>G381+G389</f>
        <v>0</v>
      </c>
      <c r="H380" s="85">
        <f>H381+H389</f>
        <v>0</v>
      </c>
      <c r="I380" s="85">
        <f>I381+I389</f>
        <v>1302836.52</v>
      </c>
      <c r="J380" s="82">
        <v>0</v>
      </c>
    </row>
    <row r="381" spans="1:10" ht="25.5">
      <c r="A381" s="118"/>
      <c r="B381" s="119"/>
      <c r="C381" s="120"/>
      <c r="D381" s="79">
        <v>42</v>
      </c>
      <c r="E381" s="79"/>
      <c r="F381" s="91" t="s">
        <v>75</v>
      </c>
      <c r="G381" s="85">
        <f>G382+G387</f>
        <v>0</v>
      </c>
      <c r="H381" s="85">
        <f>H382+H387</f>
        <v>0</v>
      </c>
      <c r="I381" s="85">
        <f>I382+I387</f>
        <v>0</v>
      </c>
      <c r="J381" s="82">
        <v>0</v>
      </c>
    </row>
    <row r="382" spans="1:10">
      <c r="A382" s="118"/>
      <c r="B382" s="119"/>
      <c r="C382" s="120"/>
      <c r="D382" s="91" t="s">
        <v>184</v>
      </c>
      <c r="E382" s="79"/>
      <c r="F382" s="91" t="s">
        <v>74</v>
      </c>
      <c r="G382" s="85">
        <f>G383+G384+G385+G386</f>
        <v>0</v>
      </c>
      <c r="H382" s="85">
        <f>H383+H384+H385+H386</f>
        <v>0</v>
      </c>
      <c r="I382" s="85">
        <f>I383+I384+I385+I386</f>
        <v>0</v>
      </c>
      <c r="J382" s="82">
        <v>0</v>
      </c>
    </row>
    <row r="383" spans="1:10">
      <c r="A383" s="118"/>
      <c r="B383" s="119"/>
      <c r="C383" s="120"/>
      <c r="D383" s="31"/>
      <c r="E383" s="94" t="s">
        <v>73</v>
      </c>
      <c r="F383" s="94" t="s">
        <v>72</v>
      </c>
      <c r="G383" s="88">
        <v>0</v>
      </c>
      <c r="H383" s="88">
        <v>0</v>
      </c>
      <c r="I383" s="88">
        <v>0</v>
      </c>
      <c r="J383" s="82">
        <v>0</v>
      </c>
    </row>
    <row r="384" spans="1:10">
      <c r="A384" s="118"/>
      <c r="B384" s="119"/>
      <c r="C384" s="120"/>
      <c r="D384" s="31"/>
      <c r="E384" s="94" t="s">
        <v>71</v>
      </c>
      <c r="F384" s="94" t="s">
        <v>70</v>
      </c>
      <c r="G384" s="88">
        <v>0</v>
      </c>
      <c r="H384" s="88">
        <v>0</v>
      </c>
      <c r="I384" s="88">
        <v>0</v>
      </c>
      <c r="J384" s="82">
        <v>0</v>
      </c>
    </row>
    <row r="385" spans="1:10">
      <c r="A385" s="118"/>
      <c r="B385" s="119"/>
      <c r="C385" s="120"/>
      <c r="D385" s="89"/>
      <c r="E385" s="94">
        <v>4223</v>
      </c>
      <c r="F385" s="94" t="s">
        <v>69</v>
      </c>
      <c r="G385" s="88">
        <v>0</v>
      </c>
      <c r="H385" s="88">
        <v>0</v>
      </c>
      <c r="I385" s="88">
        <v>0</v>
      </c>
      <c r="J385" s="82">
        <v>0</v>
      </c>
    </row>
    <row r="386" spans="1:10">
      <c r="A386" s="118"/>
      <c r="B386" s="119"/>
      <c r="C386" s="120"/>
      <c r="D386" s="89"/>
      <c r="E386" s="94">
        <v>4225</v>
      </c>
      <c r="F386" s="94" t="s">
        <v>68</v>
      </c>
      <c r="G386" s="88">
        <v>0</v>
      </c>
      <c r="H386" s="88">
        <v>0</v>
      </c>
      <c r="I386" s="88">
        <v>0</v>
      </c>
      <c r="J386" s="82">
        <v>0</v>
      </c>
    </row>
    <row r="387" spans="1:10">
      <c r="A387" s="118"/>
      <c r="B387" s="119"/>
      <c r="C387" s="120"/>
      <c r="D387" s="91">
        <v>426</v>
      </c>
      <c r="E387" s="79"/>
      <c r="F387" s="91" t="s">
        <v>67</v>
      </c>
      <c r="G387" s="85">
        <f>G388</f>
        <v>0</v>
      </c>
      <c r="H387" s="85">
        <f>H388</f>
        <v>0</v>
      </c>
      <c r="I387" s="85">
        <f>I388</f>
        <v>0</v>
      </c>
      <c r="J387" s="82">
        <v>0</v>
      </c>
    </row>
    <row r="388" spans="1:10">
      <c r="A388" s="118"/>
      <c r="B388" s="119"/>
      <c r="C388" s="120"/>
      <c r="D388" s="89"/>
      <c r="E388" s="94">
        <v>4262</v>
      </c>
      <c r="F388" s="94" t="s">
        <v>66</v>
      </c>
      <c r="G388" s="88">
        <v>0</v>
      </c>
      <c r="H388" s="88">
        <v>0</v>
      </c>
      <c r="I388" s="88">
        <v>0</v>
      </c>
      <c r="J388" s="82">
        <v>0</v>
      </c>
    </row>
    <row r="389" spans="1:10" ht="25.5">
      <c r="A389" s="118"/>
      <c r="B389" s="119"/>
      <c r="C389" s="120"/>
      <c r="D389" s="79">
        <v>45</v>
      </c>
      <c r="E389" s="96"/>
      <c r="F389" s="97" t="s">
        <v>65</v>
      </c>
      <c r="G389" s="85">
        <f>G390+G392</f>
        <v>0</v>
      </c>
      <c r="H389" s="85">
        <f>H390+H392</f>
        <v>0</v>
      </c>
      <c r="I389" s="85">
        <f>I390+I392</f>
        <v>1302836.52</v>
      </c>
      <c r="J389" s="82">
        <v>0</v>
      </c>
    </row>
    <row r="390" spans="1:10" ht="25.5">
      <c r="A390" s="118"/>
      <c r="B390" s="119"/>
      <c r="C390" s="120"/>
      <c r="D390" s="79">
        <v>451</v>
      </c>
      <c r="E390" s="96"/>
      <c r="F390" s="97" t="s">
        <v>64</v>
      </c>
      <c r="G390" s="85">
        <f>G391</f>
        <v>0</v>
      </c>
      <c r="H390" s="85">
        <f>H391</f>
        <v>0</v>
      </c>
      <c r="I390" s="85">
        <f>I391</f>
        <v>1302836.52</v>
      </c>
      <c r="J390" s="82">
        <v>0</v>
      </c>
    </row>
    <row r="391" spans="1:10" ht="25.5">
      <c r="A391" s="118"/>
      <c r="B391" s="119"/>
      <c r="C391" s="120"/>
      <c r="D391" s="31"/>
      <c r="E391" s="99">
        <v>4511</v>
      </c>
      <c r="F391" s="100" t="s">
        <v>64</v>
      </c>
      <c r="G391" s="88">
        <v>0</v>
      </c>
      <c r="H391" s="88">
        <v>0</v>
      </c>
      <c r="I391" s="88">
        <v>1302836.52</v>
      </c>
      <c r="J391" s="82">
        <v>0</v>
      </c>
    </row>
    <row r="392" spans="1:10" ht="25.5">
      <c r="A392" s="118"/>
      <c r="B392" s="119"/>
      <c r="C392" s="120"/>
      <c r="D392" s="90">
        <v>454</v>
      </c>
      <c r="E392" s="96"/>
      <c r="F392" s="97" t="s">
        <v>63</v>
      </c>
      <c r="G392" s="85">
        <f>G393</f>
        <v>0</v>
      </c>
      <c r="H392" s="85">
        <f>H393</f>
        <v>0</v>
      </c>
      <c r="I392" s="85">
        <f>I393</f>
        <v>0</v>
      </c>
      <c r="J392" s="82">
        <v>0</v>
      </c>
    </row>
    <row r="393" spans="1:10" ht="25.5">
      <c r="A393" s="118"/>
      <c r="B393" s="119"/>
      <c r="C393" s="120"/>
      <c r="D393" s="99"/>
      <c r="E393" s="99">
        <v>4541</v>
      </c>
      <c r="F393" s="100" t="s">
        <v>63</v>
      </c>
      <c r="G393" s="88">
        <v>0</v>
      </c>
      <c r="H393" s="88">
        <v>0</v>
      </c>
      <c r="I393" s="88">
        <v>0</v>
      </c>
      <c r="J393" s="82">
        <v>0</v>
      </c>
    </row>
    <row r="394" spans="1:10" ht="33.75" customHeight="1">
      <c r="A394" s="112" t="s">
        <v>196</v>
      </c>
      <c r="B394" s="112" t="s">
        <v>197</v>
      </c>
      <c r="C394" s="146" t="s">
        <v>243</v>
      </c>
      <c r="D394" s="147"/>
      <c r="E394" s="147"/>
      <c r="F394" s="143" t="s">
        <v>244</v>
      </c>
      <c r="G394" s="143"/>
      <c r="H394" s="143"/>
      <c r="I394" s="143"/>
      <c r="J394" s="143"/>
    </row>
    <row r="395" spans="1:10" ht="42" customHeight="1">
      <c r="A395" s="112" t="s">
        <v>205</v>
      </c>
      <c r="B395" s="112" t="s">
        <v>206</v>
      </c>
      <c r="C395" s="144"/>
      <c r="D395" s="144"/>
      <c r="E395" s="144"/>
      <c r="F395" s="144"/>
      <c r="G395" s="144"/>
      <c r="H395" s="144"/>
      <c r="I395" s="144"/>
      <c r="J395" s="144"/>
    </row>
    <row r="396" spans="1:10" ht="25.5">
      <c r="A396" s="112" t="s">
        <v>200</v>
      </c>
      <c r="B396" s="112" t="s">
        <v>201</v>
      </c>
      <c r="C396" s="144"/>
      <c r="D396" s="144"/>
      <c r="E396" s="144"/>
      <c r="F396" s="144"/>
      <c r="G396" s="144"/>
      <c r="H396" s="144"/>
      <c r="I396" s="144"/>
      <c r="J396" s="144"/>
    </row>
    <row r="397" spans="1:10" ht="33" customHeight="1">
      <c r="A397" s="136" t="s">
        <v>191</v>
      </c>
      <c r="B397" s="137"/>
      <c r="C397" s="145"/>
      <c r="D397" s="145"/>
      <c r="E397" s="145"/>
      <c r="F397" s="145"/>
      <c r="G397" s="145"/>
      <c r="H397" s="145"/>
      <c r="I397" s="145"/>
      <c r="J397" s="145"/>
    </row>
    <row r="398" spans="1:10" ht="20.25" customHeight="1">
      <c r="A398" s="118"/>
      <c r="B398" s="119"/>
      <c r="C398" s="120"/>
      <c r="D398" s="79">
        <v>3</v>
      </c>
      <c r="E398" s="79"/>
      <c r="F398" s="83" t="s">
        <v>160</v>
      </c>
      <c r="G398" s="85">
        <f>G399+G408+G440+G449+G452</f>
        <v>0</v>
      </c>
      <c r="H398" s="85">
        <f>H399+H408+H440+H449+H452</f>
        <v>0</v>
      </c>
      <c r="I398" s="85">
        <f>I399+I408+I440+I449+I452</f>
        <v>1099.8</v>
      </c>
      <c r="J398" s="82">
        <v>0</v>
      </c>
    </row>
    <row r="399" spans="1:10" ht="32.25" customHeight="1">
      <c r="A399" s="118"/>
      <c r="B399" s="119"/>
      <c r="C399" s="120"/>
      <c r="D399" s="79">
        <v>31</v>
      </c>
      <c r="E399" s="79"/>
      <c r="F399" s="83" t="s">
        <v>3</v>
      </c>
      <c r="G399" s="85">
        <f>G400+G403+G405</f>
        <v>0</v>
      </c>
      <c r="H399" s="85">
        <f>H400+H403+H405</f>
        <v>0</v>
      </c>
      <c r="I399" s="85">
        <f>I400+I403+I405</f>
        <v>0</v>
      </c>
      <c r="J399" s="82">
        <v>0</v>
      </c>
    </row>
    <row r="400" spans="1:10">
      <c r="A400" s="118"/>
      <c r="B400" s="119"/>
      <c r="C400" s="120"/>
      <c r="D400" s="83">
        <v>311</v>
      </c>
      <c r="E400" s="79"/>
      <c r="F400" s="83" t="s">
        <v>159</v>
      </c>
      <c r="G400" s="85">
        <f>G401+G402</f>
        <v>0</v>
      </c>
      <c r="H400" s="85">
        <f>H401+H402</f>
        <v>0</v>
      </c>
      <c r="I400" s="85">
        <f>I401+I402</f>
        <v>0</v>
      </c>
      <c r="J400" s="82">
        <v>0</v>
      </c>
    </row>
    <row r="401" spans="1:10">
      <c r="A401" s="118"/>
      <c r="B401" s="119"/>
      <c r="C401" s="120"/>
      <c r="D401" s="83"/>
      <c r="E401" s="86" t="s">
        <v>158</v>
      </c>
      <c r="F401" s="86" t="s">
        <v>32</v>
      </c>
      <c r="G401" s="88">
        <v>0</v>
      </c>
      <c r="H401" s="88">
        <v>0</v>
      </c>
      <c r="I401" s="88">
        <v>0</v>
      </c>
      <c r="J401" s="82">
        <v>0</v>
      </c>
    </row>
    <row r="402" spans="1:10">
      <c r="A402" s="118"/>
      <c r="B402" s="119"/>
      <c r="C402" s="120"/>
      <c r="D402" s="83"/>
      <c r="E402" s="86">
        <v>3114</v>
      </c>
      <c r="F402" s="86" t="s">
        <v>157</v>
      </c>
      <c r="G402" s="88">
        <v>0</v>
      </c>
      <c r="H402" s="88">
        <v>0</v>
      </c>
      <c r="I402" s="88">
        <v>0</v>
      </c>
      <c r="J402" s="82">
        <v>0</v>
      </c>
    </row>
    <row r="403" spans="1:10">
      <c r="A403" s="118"/>
      <c r="B403" s="119"/>
      <c r="C403" s="120"/>
      <c r="D403" s="83">
        <v>312</v>
      </c>
      <c r="E403" s="79"/>
      <c r="F403" s="83" t="s">
        <v>155</v>
      </c>
      <c r="G403" s="85">
        <f>G404</f>
        <v>0</v>
      </c>
      <c r="H403" s="85">
        <f>H404</f>
        <v>0</v>
      </c>
      <c r="I403" s="85">
        <f>I404</f>
        <v>0</v>
      </c>
      <c r="J403" s="82">
        <v>0</v>
      </c>
    </row>
    <row r="404" spans="1:10">
      <c r="A404" s="118"/>
      <c r="B404" s="119"/>
      <c r="C404" s="120"/>
      <c r="D404" s="31"/>
      <c r="E404" s="86" t="s">
        <v>156</v>
      </c>
      <c r="F404" s="86" t="s">
        <v>155</v>
      </c>
      <c r="G404" s="88">
        <v>0</v>
      </c>
      <c r="H404" s="88">
        <v>0</v>
      </c>
      <c r="I404" s="88">
        <v>0</v>
      </c>
      <c r="J404" s="82">
        <v>0</v>
      </c>
    </row>
    <row r="405" spans="1:10">
      <c r="A405" s="118"/>
      <c r="B405" s="119"/>
      <c r="C405" s="120"/>
      <c r="D405" s="83">
        <v>313</v>
      </c>
      <c r="E405" s="79"/>
      <c r="F405" s="83" t="s">
        <v>154</v>
      </c>
      <c r="G405" s="85">
        <f>G406+G407</f>
        <v>0</v>
      </c>
      <c r="H405" s="85">
        <f>H406+H407</f>
        <v>0</v>
      </c>
      <c r="I405" s="85">
        <f>I406+I407</f>
        <v>0</v>
      </c>
      <c r="J405" s="82">
        <v>0</v>
      </c>
    </row>
    <row r="406" spans="1:10" ht="25.5">
      <c r="A406" s="118"/>
      <c r="B406" s="119"/>
      <c r="C406" s="120"/>
      <c r="D406" s="31"/>
      <c r="E406" s="86" t="s">
        <v>153</v>
      </c>
      <c r="F406" s="86" t="s">
        <v>152</v>
      </c>
      <c r="G406" s="88">
        <v>0</v>
      </c>
      <c r="H406" s="88">
        <v>0</v>
      </c>
      <c r="I406" s="88">
        <v>0</v>
      </c>
      <c r="J406" s="82">
        <v>0</v>
      </c>
    </row>
    <row r="407" spans="1:10" ht="25.5">
      <c r="A407" s="118"/>
      <c r="B407" s="119"/>
      <c r="C407" s="120"/>
      <c r="D407" s="83"/>
      <c r="E407" s="86" t="s">
        <v>151</v>
      </c>
      <c r="F407" s="86" t="s">
        <v>150</v>
      </c>
      <c r="G407" s="88">
        <v>0</v>
      </c>
      <c r="H407" s="88">
        <v>0</v>
      </c>
      <c r="I407" s="88">
        <v>0</v>
      </c>
      <c r="J407" s="82">
        <v>0</v>
      </c>
    </row>
    <row r="408" spans="1:10">
      <c r="A408" s="118"/>
      <c r="B408" s="119"/>
      <c r="C408" s="120"/>
      <c r="D408" s="79">
        <v>32</v>
      </c>
      <c r="E408" s="79"/>
      <c r="F408" s="83" t="s">
        <v>9</v>
      </c>
      <c r="G408" s="85">
        <f>G409+G413+G420+G430+G432</f>
        <v>0</v>
      </c>
      <c r="H408" s="85">
        <f>H409+H413+H420+H430+H432</f>
        <v>0</v>
      </c>
      <c r="I408" s="85">
        <f>I409+I413+I420+I430+I432</f>
        <v>1099.8</v>
      </c>
      <c r="J408" s="82">
        <v>0</v>
      </c>
    </row>
    <row r="409" spans="1:10">
      <c r="A409" s="118"/>
      <c r="B409" s="119"/>
      <c r="C409" s="120"/>
      <c r="D409" s="83" t="s">
        <v>149</v>
      </c>
      <c r="E409" s="79"/>
      <c r="F409" s="83" t="s">
        <v>33</v>
      </c>
      <c r="G409" s="85">
        <f>SUM(G410:G412)</f>
        <v>0</v>
      </c>
      <c r="H409" s="85">
        <f>SUM(H410:H412)</f>
        <v>0</v>
      </c>
      <c r="I409" s="85">
        <f>SUM(I410:I412)</f>
        <v>0</v>
      </c>
      <c r="J409" s="82">
        <v>0</v>
      </c>
    </row>
    <row r="410" spans="1:10">
      <c r="A410" s="118"/>
      <c r="B410" s="119"/>
      <c r="C410" s="120"/>
      <c r="D410" s="31"/>
      <c r="E410" s="86" t="s">
        <v>148</v>
      </c>
      <c r="F410" s="86" t="s">
        <v>34</v>
      </c>
      <c r="G410" s="88">
        <v>0</v>
      </c>
      <c r="H410" s="88">
        <v>0</v>
      </c>
      <c r="I410" s="88">
        <v>0</v>
      </c>
      <c r="J410" s="82">
        <v>0</v>
      </c>
    </row>
    <row r="411" spans="1:10" ht="25.5">
      <c r="A411" s="118"/>
      <c r="B411" s="119"/>
      <c r="C411" s="120"/>
      <c r="D411" s="31"/>
      <c r="E411" s="86" t="s">
        <v>147</v>
      </c>
      <c r="F411" s="86" t="s">
        <v>146</v>
      </c>
      <c r="G411" s="88">
        <v>0</v>
      </c>
      <c r="H411" s="88">
        <v>0</v>
      </c>
      <c r="I411" s="88">
        <v>0</v>
      </c>
      <c r="J411" s="82">
        <v>0</v>
      </c>
    </row>
    <row r="412" spans="1:10">
      <c r="A412" s="118"/>
      <c r="B412" s="119"/>
      <c r="C412" s="120"/>
      <c r="D412" s="89"/>
      <c r="E412" s="86" t="s">
        <v>145</v>
      </c>
      <c r="F412" s="86" t="s">
        <v>144</v>
      </c>
      <c r="G412" s="88">
        <v>0</v>
      </c>
      <c r="H412" s="88">
        <v>0</v>
      </c>
      <c r="I412" s="88">
        <v>0</v>
      </c>
      <c r="J412" s="82">
        <v>0</v>
      </c>
    </row>
    <row r="413" spans="1:10">
      <c r="A413" s="118"/>
      <c r="B413" s="119"/>
      <c r="C413" s="120"/>
      <c r="D413" s="83" t="s">
        <v>143</v>
      </c>
      <c r="E413" s="79"/>
      <c r="F413" s="83" t="s">
        <v>142</v>
      </c>
      <c r="G413" s="85">
        <f>SUM(G414:G419)</f>
        <v>0</v>
      </c>
      <c r="H413" s="85">
        <f>SUM(H414:H419)</f>
        <v>0</v>
      </c>
      <c r="I413" s="85">
        <f>SUM(I414:I419)</f>
        <v>1099.8</v>
      </c>
      <c r="J413" s="82">
        <v>0</v>
      </c>
    </row>
    <row r="414" spans="1:10" ht="25.5">
      <c r="A414" s="118"/>
      <c r="B414" s="119"/>
      <c r="C414" s="120"/>
      <c r="D414" s="89"/>
      <c r="E414" s="86" t="s">
        <v>141</v>
      </c>
      <c r="F414" s="86" t="s">
        <v>140</v>
      </c>
      <c r="G414" s="88">
        <v>0</v>
      </c>
      <c r="H414" s="88">
        <v>0</v>
      </c>
      <c r="I414" s="88">
        <v>0</v>
      </c>
      <c r="J414" s="82">
        <v>0</v>
      </c>
    </row>
    <row r="415" spans="1:10">
      <c r="A415" s="118"/>
      <c r="B415" s="119"/>
      <c r="C415" s="120"/>
      <c r="D415" s="89"/>
      <c r="E415" s="86">
        <v>3222</v>
      </c>
      <c r="F415" s="86" t="s">
        <v>139</v>
      </c>
      <c r="G415" s="88">
        <v>0</v>
      </c>
      <c r="H415" s="88">
        <v>0</v>
      </c>
      <c r="I415" s="88">
        <v>1099.8</v>
      </c>
      <c r="J415" s="82">
        <v>0</v>
      </c>
    </row>
    <row r="416" spans="1:10">
      <c r="A416" s="118"/>
      <c r="B416" s="119"/>
      <c r="C416" s="120"/>
      <c r="D416" s="31"/>
      <c r="E416" s="86" t="s">
        <v>138</v>
      </c>
      <c r="F416" s="86" t="s">
        <v>137</v>
      </c>
      <c r="G416" s="88">
        <v>0</v>
      </c>
      <c r="H416" s="88">
        <v>0</v>
      </c>
      <c r="I416" s="88">
        <v>0</v>
      </c>
      <c r="J416" s="82">
        <v>0</v>
      </c>
    </row>
    <row r="417" spans="1:10" ht="25.5">
      <c r="A417" s="118"/>
      <c r="B417" s="119"/>
      <c r="C417" s="120"/>
      <c r="D417" s="89"/>
      <c r="E417" s="86">
        <v>3224</v>
      </c>
      <c r="F417" s="86" t="s">
        <v>136</v>
      </c>
      <c r="G417" s="88">
        <v>0</v>
      </c>
      <c r="H417" s="88">
        <v>0</v>
      </c>
      <c r="I417" s="88">
        <v>0</v>
      </c>
      <c r="J417" s="82">
        <v>0</v>
      </c>
    </row>
    <row r="418" spans="1:10">
      <c r="A418" s="118"/>
      <c r="B418" s="119"/>
      <c r="C418" s="120"/>
      <c r="D418" s="89"/>
      <c r="E418" s="86" t="s">
        <v>135</v>
      </c>
      <c r="F418" s="86" t="s">
        <v>134</v>
      </c>
      <c r="G418" s="88">
        <v>0</v>
      </c>
      <c r="H418" s="88">
        <v>0</v>
      </c>
      <c r="I418" s="88">
        <v>0</v>
      </c>
      <c r="J418" s="82">
        <v>0</v>
      </c>
    </row>
    <row r="419" spans="1:10" ht="25.5">
      <c r="A419" s="118"/>
      <c r="B419" s="119"/>
      <c r="C419" s="120"/>
      <c r="D419" s="89"/>
      <c r="E419" s="86">
        <v>3227</v>
      </c>
      <c r="F419" s="86" t="s">
        <v>133</v>
      </c>
      <c r="G419" s="88">
        <v>0</v>
      </c>
      <c r="H419" s="88">
        <v>0</v>
      </c>
      <c r="I419" s="88">
        <v>0</v>
      </c>
      <c r="J419" s="82">
        <v>0</v>
      </c>
    </row>
    <row r="420" spans="1:10">
      <c r="A420" s="118"/>
      <c r="B420" s="119"/>
      <c r="C420" s="120"/>
      <c r="D420" s="83" t="s">
        <v>132</v>
      </c>
      <c r="E420" s="79"/>
      <c r="F420" s="83" t="s">
        <v>131</v>
      </c>
      <c r="G420" s="85">
        <f>SUM(G421:G429)</f>
        <v>0</v>
      </c>
      <c r="H420" s="85">
        <f>SUM(H421:H429)</f>
        <v>0</v>
      </c>
      <c r="I420" s="85">
        <f>SUM(I421:I429)</f>
        <v>0</v>
      </c>
      <c r="J420" s="82">
        <v>0</v>
      </c>
    </row>
    <row r="421" spans="1:10">
      <c r="A421" s="118"/>
      <c r="B421" s="119"/>
      <c r="C421" s="120"/>
      <c r="D421" s="89"/>
      <c r="E421" s="86" t="s">
        <v>130</v>
      </c>
      <c r="F421" s="86" t="s">
        <v>129</v>
      </c>
      <c r="G421" s="88">
        <v>0</v>
      </c>
      <c r="H421" s="88">
        <v>0</v>
      </c>
      <c r="I421" s="88">
        <v>0</v>
      </c>
      <c r="J421" s="82">
        <v>0</v>
      </c>
    </row>
    <row r="422" spans="1:10" ht="25.5">
      <c r="A422" s="118"/>
      <c r="B422" s="119"/>
      <c r="C422" s="120"/>
      <c r="D422" s="31"/>
      <c r="E422" s="86" t="s">
        <v>128</v>
      </c>
      <c r="F422" s="86" t="s">
        <v>127</v>
      </c>
      <c r="G422" s="88">
        <v>0</v>
      </c>
      <c r="H422" s="88">
        <v>0</v>
      </c>
      <c r="I422" s="88">
        <v>0</v>
      </c>
      <c r="J422" s="82">
        <v>0</v>
      </c>
    </row>
    <row r="423" spans="1:10">
      <c r="A423" s="118"/>
      <c r="B423" s="119"/>
      <c r="C423" s="120"/>
      <c r="D423" s="89"/>
      <c r="E423" s="86" t="s">
        <v>126</v>
      </c>
      <c r="F423" s="86" t="s">
        <v>125</v>
      </c>
      <c r="G423" s="88">
        <v>0</v>
      </c>
      <c r="H423" s="88">
        <v>0</v>
      </c>
      <c r="I423" s="88">
        <v>0</v>
      </c>
      <c r="J423" s="82">
        <v>0</v>
      </c>
    </row>
    <row r="424" spans="1:10">
      <c r="A424" s="118"/>
      <c r="B424" s="119"/>
      <c r="C424" s="120"/>
      <c r="D424" s="89"/>
      <c r="E424" s="86" t="s">
        <v>124</v>
      </c>
      <c r="F424" s="86" t="s">
        <v>123</v>
      </c>
      <c r="G424" s="88">
        <v>0</v>
      </c>
      <c r="H424" s="88">
        <v>0</v>
      </c>
      <c r="I424" s="88">
        <v>0</v>
      </c>
      <c r="J424" s="82">
        <v>0</v>
      </c>
    </row>
    <row r="425" spans="1:10">
      <c r="A425" s="118"/>
      <c r="B425" s="119"/>
      <c r="C425" s="120"/>
      <c r="D425" s="89"/>
      <c r="E425" s="86" t="s">
        <v>122</v>
      </c>
      <c r="F425" s="86" t="s">
        <v>121</v>
      </c>
      <c r="G425" s="88">
        <v>0</v>
      </c>
      <c r="H425" s="88">
        <v>0</v>
      </c>
      <c r="I425" s="88">
        <v>0</v>
      </c>
      <c r="J425" s="82"/>
    </row>
    <row r="426" spans="1:10">
      <c r="A426" s="118"/>
      <c r="B426" s="119"/>
      <c r="C426" s="120"/>
      <c r="D426" s="89"/>
      <c r="E426" s="86">
        <v>3236</v>
      </c>
      <c r="F426" s="86" t="s">
        <v>120</v>
      </c>
      <c r="G426" s="88">
        <v>0</v>
      </c>
      <c r="H426" s="88">
        <v>0</v>
      </c>
      <c r="I426" s="88">
        <v>0</v>
      </c>
      <c r="J426" s="82">
        <v>0</v>
      </c>
    </row>
    <row r="427" spans="1:10">
      <c r="A427" s="118"/>
      <c r="B427" s="119"/>
      <c r="C427" s="120"/>
      <c r="D427" s="89"/>
      <c r="E427" s="86" t="s">
        <v>119</v>
      </c>
      <c r="F427" s="86" t="s">
        <v>118</v>
      </c>
      <c r="G427" s="88">
        <v>0</v>
      </c>
      <c r="H427" s="88">
        <v>0</v>
      </c>
      <c r="I427" s="88">
        <v>0</v>
      </c>
      <c r="J427" s="82">
        <v>0</v>
      </c>
    </row>
    <row r="428" spans="1:10">
      <c r="A428" s="118"/>
      <c r="B428" s="119"/>
      <c r="C428" s="120"/>
      <c r="D428" s="89"/>
      <c r="E428" s="86">
        <v>3238</v>
      </c>
      <c r="F428" s="86" t="s">
        <v>117</v>
      </c>
      <c r="G428" s="88">
        <v>0</v>
      </c>
      <c r="H428" s="88">
        <v>0</v>
      </c>
      <c r="I428" s="88">
        <v>0</v>
      </c>
      <c r="J428" s="82">
        <v>0</v>
      </c>
    </row>
    <row r="429" spans="1:10">
      <c r="A429" s="118"/>
      <c r="B429" s="119"/>
      <c r="C429" s="120"/>
      <c r="D429" s="89"/>
      <c r="E429" s="86" t="s">
        <v>116</v>
      </c>
      <c r="F429" s="86" t="s">
        <v>115</v>
      </c>
      <c r="G429" s="88">
        <v>0</v>
      </c>
      <c r="H429" s="88">
        <v>0</v>
      </c>
      <c r="I429" s="88">
        <v>0</v>
      </c>
      <c r="J429" s="82">
        <v>0</v>
      </c>
    </row>
    <row r="430" spans="1:10" ht="25.5">
      <c r="A430" s="118"/>
      <c r="B430" s="119"/>
      <c r="C430" s="120"/>
      <c r="D430" s="79">
        <v>324</v>
      </c>
      <c r="E430" s="83"/>
      <c r="F430" s="83" t="s">
        <v>114</v>
      </c>
      <c r="G430" s="85">
        <f>G431</f>
        <v>0</v>
      </c>
      <c r="H430" s="85">
        <f>H431</f>
        <v>0</v>
      </c>
      <c r="I430" s="85">
        <f>I431</f>
        <v>0</v>
      </c>
      <c r="J430" s="82">
        <v>0</v>
      </c>
    </row>
    <row r="431" spans="1:10" ht="25.5">
      <c r="A431" s="118"/>
      <c r="B431" s="119"/>
      <c r="C431" s="120"/>
      <c r="D431" s="79"/>
      <c r="E431" s="86">
        <v>3241</v>
      </c>
      <c r="F431" s="86" t="s">
        <v>114</v>
      </c>
      <c r="G431" s="88">
        <v>0</v>
      </c>
      <c r="H431" s="88">
        <v>0</v>
      </c>
      <c r="I431" s="88">
        <v>0</v>
      </c>
      <c r="J431" s="82">
        <v>0</v>
      </c>
    </row>
    <row r="432" spans="1:10">
      <c r="A432" s="118"/>
      <c r="B432" s="119"/>
      <c r="C432" s="120"/>
      <c r="D432" s="83" t="s">
        <v>113</v>
      </c>
      <c r="E432" s="79"/>
      <c r="F432" s="83" t="s">
        <v>101</v>
      </c>
      <c r="G432" s="85">
        <f>SUM(G433:G439)</f>
        <v>0</v>
      </c>
      <c r="H432" s="85">
        <f>SUM(H433:H439)</f>
        <v>0</v>
      </c>
      <c r="I432" s="85">
        <f>SUM(I433:I439)</f>
        <v>0</v>
      </c>
      <c r="J432" s="82">
        <v>0</v>
      </c>
    </row>
    <row r="433" spans="1:10" ht="25.5">
      <c r="A433" s="118"/>
      <c r="B433" s="119"/>
      <c r="C433" s="120"/>
      <c r="D433" s="89"/>
      <c r="E433" s="86" t="s">
        <v>112</v>
      </c>
      <c r="F433" s="86" t="s">
        <v>111</v>
      </c>
      <c r="G433" s="88">
        <v>0</v>
      </c>
      <c r="H433" s="88">
        <v>0</v>
      </c>
      <c r="I433" s="88">
        <v>0</v>
      </c>
      <c r="J433" s="82">
        <v>0</v>
      </c>
    </row>
    <row r="434" spans="1:10">
      <c r="A434" s="118"/>
      <c r="B434" s="119"/>
      <c r="C434" s="120"/>
      <c r="D434" s="31"/>
      <c r="E434" s="86" t="s">
        <v>110</v>
      </c>
      <c r="F434" s="86" t="s">
        <v>109</v>
      </c>
      <c r="G434" s="88">
        <v>0</v>
      </c>
      <c r="H434" s="88">
        <v>0</v>
      </c>
      <c r="I434" s="88">
        <v>0</v>
      </c>
      <c r="J434" s="82">
        <v>0</v>
      </c>
    </row>
    <row r="435" spans="1:10">
      <c r="A435" s="118"/>
      <c r="B435" s="119"/>
      <c r="C435" s="120"/>
      <c r="D435" s="89"/>
      <c r="E435" s="86" t="s">
        <v>108</v>
      </c>
      <c r="F435" s="86" t="s">
        <v>107</v>
      </c>
      <c r="G435" s="88">
        <v>0</v>
      </c>
      <c r="H435" s="88">
        <v>0</v>
      </c>
      <c r="I435" s="88">
        <v>0</v>
      </c>
      <c r="J435" s="82">
        <v>0</v>
      </c>
    </row>
    <row r="436" spans="1:10">
      <c r="A436" s="118"/>
      <c r="B436" s="119"/>
      <c r="C436" s="120"/>
      <c r="D436" s="89"/>
      <c r="E436" s="86" t="s">
        <v>106</v>
      </c>
      <c r="F436" s="86" t="s">
        <v>105</v>
      </c>
      <c r="G436" s="88">
        <v>0</v>
      </c>
      <c r="H436" s="88">
        <v>0</v>
      </c>
      <c r="I436" s="88">
        <v>0</v>
      </c>
      <c r="J436" s="82">
        <v>0</v>
      </c>
    </row>
    <row r="437" spans="1:10">
      <c r="A437" s="118"/>
      <c r="B437" s="119"/>
      <c r="C437" s="120"/>
      <c r="D437" s="89"/>
      <c r="E437" s="86">
        <v>3295</v>
      </c>
      <c r="F437" s="86" t="s">
        <v>104</v>
      </c>
      <c r="G437" s="88">
        <v>0</v>
      </c>
      <c r="H437" s="88">
        <v>0</v>
      </c>
      <c r="I437" s="88">
        <v>0</v>
      </c>
      <c r="J437" s="82">
        <v>0</v>
      </c>
    </row>
    <row r="438" spans="1:10">
      <c r="A438" s="118"/>
      <c r="B438" s="119"/>
      <c r="C438" s="120"/>
      <c r="D438" s="89"/>
      <c r="E438" s="86">
        <v>3296</v>
      </c>
      <c r="F438" s="86" t="s">
        <v>103</v>
      </c>
      <c r="G438" s="88">
        <v>0</v>
      </c>
      <c r="H438" s="88">
        <v>0</v>
      </c>
      <c r="I438" s="88">
        <v>0</v>
      </c>
      <c r="J438" s="82">
        <v>0</v>
      </c>
    </row>
    <row r="439" spans="1:10">
      <c r="A439" s="118"/>
      <c r="B439" s="119"/>
      <c r="C439" s="120"/>
      <c r="D439" s="89"/>
      <c r="E439" s="86" t="s">
        <v>102</v>
      </c>
      <c r="F439" s="86" t="s">
        <v>101</v>
      </c>
      <c r="G439" s="88">
        <v>0</v>
      </c>
      <c r="H439" s="88">
        <v>0</v>
      </c>
      <c r="I439" s="88">
        <v>0</v>
      </c>
      <c r="J439" s="82">
        <v>0</v>
      </c>
    </row>
    <row r="440" spans="1:10">
      <c r="A440" s="118"/>
      <c r="B440" s="119"/>
      <c r="C440" s="120"/>
      <c r="D440" s="79">
        <v>34</v>
      </c>
      <c r="E440" s="79"/>
      <c r="F440" s="83" t="s">
        <v>100</v>
      </c>
      <c r="G440" s="85">
        <f>G441+G444</f>
        <v>0</v>
      </c>
      <c r="H440" s="85">
        <f>H441+H444</f>
        <v>0</v>
      </c>
      <c r="I440" s="85">
        <f>I441+I444</f>
        <v>0</v>
      </c>
      <c r="J440" s="82">
        <v>0</v>
      </c>
    </row>
    <row r="441" spans="1:10">
      <c r="A441" s="118"/>
      <c r="B441" s="119"/>
      <c r="C441" s="120"/>
      <c r="D441" s="83" t="s">
        <v>98</v>
      </c>
      <c r="E441" s="79"/>
      <c r="F441" s="83" t="s">
        <v>99</v>
      </c>
      <c r="G441" s="85">
        <f>G442+G443</f>
        <v>0</v>
      </c>
      <c r="H441" s="85">
        <f>H442+H443</f>
        <v>0</v>
      </c>
      <c r="I441" s="85">
        <f>I442+I443</f>
        <v>0</v>
      </c>
      <c r="J441" s="82">
        <v>0</v>
      </c>
    </row>
    <row r="442" spans="1:10" ht="38.25">
      <c r="A442" s="118"/>
      <c r="B442" s="119"/>
      <c r="C442" s="120"/>
      <c r="D442" s="31"/>
      <c r="E442" s="86" t="s">
        <v>97</v>
      </c>
      <c r="F442" s="86" t="s">
        <v>96</v>
      </c>
      <c r="G442" s="88">
        <v>0</v>
      </c>
      <c r="H442" s="88">
        <v>0</v>
      </c>
      <c r="I442" s="88">
        <v>0</v>
      </c>
      <c r="J442" s="82">
        <v>0</v>
      </c>
    </row>
    <row r="443" spans="1:10" ht="25.5">
      <c r="A443" s="118"/>
      <c r="B443" s="119"/>
      <c r="C443" s="120"/>
      <c r="D443" s="31"/>
      <c r="E443" s="86">
        <v>3425</v>
      </c>
      <c r="F443" s="86" t="s">
        <v>95</v>
      </c>
      <c r="G443" s="88">
        <v>0</v>
      </c>
      <c r="H443" s="88">
        <v>0</v>
      </c>
      <c r="I443" s="88">
        <v>0</v>
      </c>
      <c r="J443" s="82">
        <v>0</v>
      </c>
    </row>
    <row r="444" spans="1:10">
      <c r="A444" s="118"/>
      <c r="B444" s="119"/>
      <c r="C444" s="120"/>
      <c r="D444" s="83" t="s">
        <v>91</v>
      </c>
      <c r="E444" s="79"/>
      <c r="F444" s="83" t="s">
        <v>94</v>
      </c>
      <c r="G444" s="85">
        <f>SUM(G445:G448)</f>
        <v>0</v>
      </c>
      <c r="H444" s="85">
        <f>SUM(H445:H448)</f>
        <v>0</v>
      </c>
      <c r="I444" s="85">
        <f>SUM(I445:I448)</f>
        <v>0</v>
      </c>
      <c r="J444" s="82">
        <v>0</v>
      </c>
    </row>
    <row r="445" spans="1:10" ht="25.5">
      <c r="A445" s="118"/>
      <c r="B445" s="119"/>
      <c r="C445" s="120"/>
      <c r="D445" s="89"/>
      <c r="E445" s="86" t="s">
        <v>93</v>
      </c>
      <c r="F445" s="86" t="s">
        <v>92</v>
      </c>
      <c r="G445" s="88">
        <v>0</v>
      </c>
      <c r="H445" s="88">
        <v>0</v>
      </c>
      <c r="I445" s="88">
        <v>0</v>
      </c>
      <c r="J445" s="82">
        <v>0</v>
      </c>
    </row>
    <row r="446" spans="1:10" ht="25.5">
      <c r="A446" s="118"/>
      <c r="B446" s="119"/>
      <c r="C446" s="120"/>
      <c r="D446" s="31"/>
      <c r="E446" s="86">
        <v>3432</v>
      </c>
      <c r="F446" s="86" t="s">
        <v>90</v>
      </c>
      <c r="G446" s="88">
        <v>0</v>
      </c>
      <c r="H446" s="88">
        <v>0</v>
      </c>
      <c r="I446" s="88">
        <v>0</v>
      </c>
      <c r="J446" s="82">
        <v>0</v>
      </c>
    </row>
    <row r="447" spans="1:10">
      <c r="A447" s="118"/>
      <c r="B447" s="119"/>
      <c r="C447" s="120"/>
      <c r="D447" s="89"/>
      <c r="E447" s="86" t="s">
        <v>89</v>
      </c>
      <c r="F447" s="86" t="s">
        <v>88</v>
      </c>
      <c r="G447" s="88">
        <v>0</v>
      </c>
      <c r="H447" s="88">
        <v>0</v>
      </c>
      <c r="I447" s="88">
        <v>0</v>
      </c>
      <c r="J447" s="82">
        <v>0</v>
      </c>
    </row>
    <row r="448" spans="1:10">
      <c r="A448" s="118"/>
      <c r="B448" s="119"/>
      <c r="C448" s="120"/>
      <c r="D448" s="89"/>
      <c r="E448" s="86" t="s">
        <v>87</v>
      </c>
      <c r="F448" s="86" t="s">
        <v>86</v>
      </c>
      <c r="G448" s="88">
        <v>0</v>
      </c>
      <c r="H448" s="88">
        <v>0</v>
      </c>
      <c r="I448" s="88">
        <v>0</v>
      </c>
      <c r="J448" s="82">
        <v>0</v>
      </c>
    </row>
    <row r="449" spans="1:10" ht="25.5">
      <c r="A449" s="118"/>
      <c r="B449" s="119"/>
      <c r="C449" s="120"/>
      <c r="D449" s="79">
        <v>36</v>
      </c>
      <c r="E449" s="83"/>
      <c r="F449" s="83" t="s">
        <v>85</v>
      </c>
      <c r="G449" s="85">
        <f t="shared" ref="G449:G450" si="16">G450</f>
        <v>0</v>
      </c>
      <c r="H449" s="85">
        <f>H450</f>
        <v>0</v>
      </c>
      <c r="I449" s="85">
        <f>I450</f>
        <v>0</v>
      </c>
      <c r="J449" s="82">
        <v>0</v>
      </c>
    </row>
    <row r="450" spans="1:10">
      <c r="A450" s="118"/>
      <c r="B450" s="119"/>
      <c r="C450" s="120"/>
      <c r="D450" s="79">
        <v>363</v>
      </c>
      <c r="E450" s="83"/>
      <c r="F450" s="83" t="s">
        <v>84</v>
      </c>
      <c r="G450" s="85">
        <f t="shared" si="16"/>
        <v>0</v>
      </c>
      <c r="H450" s="85">
        <f>H451</f>
        <v>0</v>
      </c>
      <c r="I450" s="85">
        <f>I451</f>
        <v>0</v>
      </c>
      <c r="J450" s="82">
        <v>0</v>
      </c>
    </row>
    <row r="451" spans="1:10" ht="25.5">
      <c r="A451" s="118"/>
      <c r="B451" s="119"/>
      <c r="C451" s="120"/>
      <c r="D451" s="31"/>
      <c r="E451" s="86">
        <v>3631</v>
      </c>
      <c r="F451" s="86" t="s">
        <v>83</v>
      </c>
      <c r="G451" s="88">
        <v>0</v>
      </c>
      <c r="H451" s="88">
        <v>0</v>
      </c>
      <c r="I451" s="88">
        <v>0</v>
      </c>
      <c r="J451" s="82">
        <v>0</v>
      </c>
    </row>
    <row r="452" spans="1:10">
      <c r="A452" s="118"/>
      <c r="B452" s="119"/>
      <c r="C452" s="120"/>
      <c r="D452" s="79">
        <v>37</v>
      </c>
      <c r="E452" s="79"/>
      <c r="F452" s="83" t="s">
        <v>80</v>
      </c>
      <c r="G452" s="85">
        <f>G453</f>
        <v>0</v>
      </c>
      <c r="H452" s="85">
        <f>H453</f>
        <v>0</v>
      </c>
      <c r="I452" s="85">
        <f>I453</f>
        <v>0</v>
      </c>
      <c r="J452" s="82">
        <v>0</v>
      </c>
    </row>
    <row r="453" spans="1:10">
      <c r="A453" s="118"/>
      <c r="B453" s="119"/>
      <c r="C453" s="120"/>
      <c r="D453" s="79">
        <v>371</v>
      </c>
      <c r="E453" s="79"/>
      <c r="F453" s="83" t="s">
        <v>79</v>
      </c>
      <c r="G453" s="85">
        <f>G454+G455</f>
        <v>0</v>
      </c>
      <c r="H453" s="85">
        <f>H454+H455</f>
        <v>0</v>
      </c>
      <c r="I453" s="85">
        <f>I454+I455</f>
        <v>0</v>
      </c>
      <c r="J453" s="82">
        <v>0</v>
      </c>
    </row>
    <row r="454" spans="1:10" ht="25.5">
      <c r="A454" s="118"/>
      <c r="B454" s="119"/>
      <c r="C454" s="120"/>
      <c r="D454" s="31"/>
      <c r="E454" s="86">
        <v>3721</v>
      </c>
      <c r="F454" s="86" t="s">
        <v>78</v>
      </c>
      <c r="G454" s="88">
        <v>0</v>
      </c>
      <c r="H454" s="88">
        <v>0</v>
      </c>
      <c r="I454" s="88">
        <v>0</v>
      </c>
      <c r="J454" s="82">
        <v>0</v>
      </c>
    </row>
    <row r="455" spans="1:10">
      <c r="A455" s="118"/>
      <c r="B455" s="119"/>
      <c r="C455" s="120"/>
      <c r="D455" s="83"/>
      <c r="E455" s="86">
        <v>3722</v>
      </c>
      <c r="F455" s="86" t="s">
        <v>77</v>
      </c>
      <c r="G455" s="88">
        <v>0</v>
      </c>
      <c r="H455" s="88">
        <v>0</v>
      </c>
      <c r="I455" s="88">
        <v>0</v>
      </c>
      <c r="J455" s="82">
        <v>0</v>
      </c>
    </row>
    <row r="456" spans="1:10" ht="25.5">
      <c r="A456" s="118"/>
      <c r="B456" s="119"/>
      <c r="C456" s="120"/>
      <c r="D456" s="79">
        <v>4</v>
      </c>
      <c r="E456" s="79"/>
      <c r="F456" s="91" t="s">
        <v>76</v>
      </c>
      <c r="G456" s="85">
        <f>G457+G465</f>
        <v>0</v>
      </c>
      <c r="H456" s="85">
        <f>H457+H465</f>
        <v>0</v>
      </c>
      <c r="I456" s="85">
        <f>I457+I465</f>
        <v>0</v>
      </c>
      <c r="J456" s="82">
        <v>0</v>
      </c>
    </row>
    <row r="457" spans="1:10" ht="25.5">
      <c r="A457" s="118"/>
      <c r="B457" s="119"/>
      <c r="C457" s="120"/>
      <c r="D457" s="79">
        <v>42</v>
      </c>
      <c r="E457" s="79"/>
      <c r="F457" s="91" t="s">
        <v>75</v>
      </c>
      <c r="G457" s="85">
        <f>G458+G463</f>
        <v>0</v>
      </c>
      <c r="H457" s="85">
        <f>H458+H463</f>
        <v>0</v>
      </c>
      <c r="I457" s="85">
        <f>I458+I463</f>
        <v>0</v>
      </c>
      <c r="J457" s="82">
        <v>0</v>
      </c>
    </row>
    <row r="458" spans="1:10">
      <c r="A458" s="118"/>
      <c r="B458" s="119"/>
      <c r="C458" s="120"/>
      <c r="D458" s="91" t="s">
        <v>184</v>
      </c>
      <c r="E458" s="79"/>
      <c r="F458" s="91" t="s">
        <v>74</v>
      </c>
      <c r="G458" s="85">
        <f>G459+G460+G461+G462</f>
        <v>0</v>
      </c>
      <c r="H458" s="85">
        <f>H459+H460+H461+H462</f>
        <v>0</v>
      </c>
      <c r="I458" s="85">
        <f>I459+I460+I461+I462</f>
        <v>0</v>
      </c>
      <c r="J458" s="82">
        <v>0</v>
      </c>
    </row>
    <row r="459" spans="1:10">
      <c r="A459" s="118"/>
      <c r="B459" s="119"/>
      <c r="C459" s="120"/>
      <c r="D459" s="31"/>
      <c r="E459" s="94" t="s">
        <v>73</v>
      </c>
      <c r="F459" s="94" t="s">
        <v>72</v>
      </c>
      <c r="G459" s="88">
        <v>0</v>
      </c>
      <c r="H459" s="88">
        <v>0</v>
      </c>
      <c r="I459" s="88">
        <v>0</v>
      </c>
      <c r="J459" s="82">
        <v>0</v>
      </c>
    </row>
    <row r="460" spans="1:10">
      <c r="A460" s="118"/>
      <c r="B460" s="119"/>
      <c r="C460" s="120"/>
      <c r="D460" s="31"/>
      <c r="E460" s="94" t="s">
        <v>71</v>
      </c>
      <c r="F460" s="94" t="s">
        <v>70</v>
      </c>
      <c r="G460" s="88">
        <v>0</v>
      </c>
      <c r="H460" s="88">
        <v>0</v>
      </c>
      <c r="I460" s="88">
        <v>0</v>
      </c>
      <c r="J460" s="82">
        <v>0</v>
      </c>
    </row>
    <row r="461" spans="1:10">
      <c r="A461" s="118"/>
      <c r="B461" s="119"/>
      <c r="C461" s="120"/>
      <c r="D461" s="89"/>
      <c r="E461" s="94">
        <v>4223</v>
      </c>
      <c r="F461" s="94" t="s">
        <v>69</v>
      </c>
      <c r="G461" s="88">
        <v>0</v>
      </c>
      <c r="H461" s="88">
        <v>0</v>
      </c>
      <c r="I461" s="88">
        <v>0</v>
      </c>
      <c r="J461" s="82">
        <v>0</v>
      </c>
    </row>
    <row r="462" spans="1:10">
      <c r="A462" s="118"/>
      <c r="B462" s="119"/>
      <c r="C462" s="120"/>
      <c r="D462" s="89"/>
      <c r="E462" s="94">
        <v>4225</v>
      </c>
      <c r="F462" s="94" t="s">
        <v>68</v>
      </c>
      <c r="G462" s="88">
        <v>0</v>
      </c>
      <c r="H462" s="88">
        <v>0</v>
      </c>
      <c r="I462" s="88">
        <v>0</v>
      </c>
      <c r="J462" s="82">
        <v>0</v>
      </c>
    </row>
    <row r="463" spans="1:10">
      <c r="A463" s="118"/>
      <c r="B463" s="119"/>
      <c r="C463" s="120"/>
      <c r="D463" s="91">
        <v>426</v>
      </c>
      <c r="E463" s="79"/>
      <c r="F463" s="91" t="s">
        <v>67</v>
      </c>
      <c r="G463" s="85">
        <f>G464</f>
        <v>0</v>
      </c>
      <c r="H463" s="85">
        <f>H464</f>
        <v>0</v>
      </c>
      <c r="I463" s="85">
        <f>I464</f>
        <v>0</v>
      </c>
      <c r="J463" s="82">
        <v>0</v>
      </c>
    </row>
    <row r="464" spans="1:10">
      <c r="A464" s="118"/>
      <c r="B464" s="119"/>
      <c r="C464" s="120"/>
      <c r="D464" s="89"/>
      <c r="E464" s="94">
        <v>4262</v>
      </c>
      <c r="F464" s="94" t="s">
        <v>66</v>
      </c>
      <c r="G464" s="88">
        <v>0</v>
      </c>
      <c r="H464" s="88">
        <v>0</v>
      </c>
      <c r="I464" s="88">
        <v>0</v>
      </c>
      <c r="J464" s="82">
        <v>0</v>
      </c>
    </row>
    <row r="465" spans="1:10" ht="25.5">
      <c r="A465" s="118"/>
      <c r="B465" s="119"/>
      <c r="C465" s="120"/>
      <c r="D465" s="79">
        <v>45</v>
      </c>
      <c r="E465" s="96"/>
      <c r="F465" s="97" t="s">
        <v>65</v>
      </c>
      <c r="G465" s="85">
        <f>G466+G468</f>
        <v>0</v>
      </c>
      <c r="H465" s="85">
        <f>H466+H468</f>
        <v>0</v>
      </c>
      <c r="I465" s="85">
        <f>I466+I468</f>
        <v>0</v>
      </c>
      <c r="J465" s="82">
        <v>0</v>
      </c>
    </row>
    <row r="466" spans="1:10" ht="25.5">
      <c r="A466" s="118"/>
      <c r="B466" s="119"/>
      <c r="C466" s="120"/>
      <c r="D466" s="79">
        <v>451</v>
      </c>
      <c r="E466" s="96"/>
      <c r="F466" s="97" t="s">
        <v>64</v>
      </c>
      <c r="G466" s="85">
        <f>G467</f>
        <v>0</v>
      </c>
      <c r="H466" s="85">
        <f>H467</f>
        <v>0</v>
      </c>
      <c r="I466" s="85">
        <f>I467</f>
        <v>0</v>
      </c>
      <c r="J466" s="82">
        <v>0</v>
      </c>
    </row>
    <row r="467" spans="1:10" ht="25.5">
      <c r="A467" s="118"/>
      <c r="B467" s="119"/>
      <c r="C467" s="120"/>
      <c r="D467" s="31"/>
      <c r="E467" s="99">
        <v>4511</v>
      </c>
      <c r="F467" s="100" t="s">
        <v>64</v>
      </c>
      <c r="G467" s="88">
        <v>0</v>
      </c>
      <c r="H467" s="88">
        <v>0</v>
      </c>
      <c r="I467" s="88">
        <v>0</v>
      </c>
      <c r="J467" s="82">
        <v>0</v>
      </c>
    </row>
    <row r="468" spans="1:10" ht="25.5">
      <c r="A468" s="118"/>
      <c r="B468" s="119"/>
      <c r="C468" s="120"/>
      <c r="D468" s="90">
        <v>454</v>
      </c>
      <c r="E468" s="96"/>
      <c r="F468" s="97" t="s">
        <v>63</v>
      </c>
      <c r="G468" s="85">
        <f>G469</f>
        <v>0</v>
      </c>
      <c r="H468" s="85">
        <f>H469</f>
        <v>0</v>
      </c>
      <c r="I468" s="85">
        <f>I469</f>
        <v>0</v>
      </c>
      <c r="J468" s="82">
        <v>0</v>
      </c>
    </row>
    <row r="469" spans="1:10" ht="25.5">
      <c r="A469" s="118"/>
      <c r="B469" s="119"/>
      <c r="C469" s="120"/>
      <c r="D469" s="99"/>
      <c r="E469" s="99">
        <v>4541</v>
      </c>
      <c r="F469" s="100" t="s">
        <v>63</v>
      </c>
      <c r="G469" s="88">
        <v>0</v>
      </c>
      <c r="H469" s="88">
        <v>0</v>
      </c>
      <c r="I469" s="88">
        <v>0</v>
      </c>
      <c r="J469" s="82">
        <v>0</v>
      </c>
    </row>
  </sheetData>
  <mergeCells count="69">
    <mergeCell ref="H394:H397"/>
    <mergeCell ref="I394:I397"/>
    <mergeCell ref="J394:J397"/>
    <mergeCell ref="A397:B397"/>
    <mergeCell ref="C394:C397"/>
    <mergeCell ref="D394:D397"/>
    <mergeCell ref="E394:E397"/>
    <mergeCell ref="F394:F397"/>
    <mergeCell ref="G394:G397"/>
    <mergeCell ref="H318:H321"/>
    <mergeCell ref="I318:I321"/>
    <mergeCell ref="J318:J321"/>
    <mergeCell ref="A321:B321"/>
    <mergeCell ref="C148:C151"/>
    <mergeCell ref="D148:D151"/>
    <mergeCell ref="E148:E151"/>
    <mergeCell ref="F148:F151"/>
    <mergeCell ref="G148:G151"/>
    <mergeCell ref="H148:H151"/>
    <mergeCell ref="I148:I151"/>
    <mergeCell ref="J148:J151"/>
    <mergeCell ref="A151:B151"/>
    <mergeCell ref="C318:C321"/>
    <mergeCell ref="D318:D321"/>
    <mergeCell ref="E318:E321"/>
    <mergeCell ref="F318:F321"/>
    <mergeCell ref="G318:G321"/>
    <mergeCell ref="J166:J169"/>
    <mergeCell ref="C242:C245"/>
    <mergeCell ref="D242:D245"/>
    <mergeCell ref="E242:E245"/>
    <mergeCell ref="F242:F245"/>
    <mergeCell ref="G242:G245"/>
    <mergeCell ref="H242:H245"/>
    <mergeCell ref="I242:I245"/>
    <mergeCell ref="J242:J245"/>
    <mergeCell ref="G166:G169"/>
    <mergeCell ref="H86:H89"/>
    <mergeCell ref="I86:I89"/>
    <mergeCell ref="J86:J89"/>
    <mergeCell ref="A245:B245"/>
    <mergeCell ref="C10:C13"/>
    <mergeCell ref="D10:D13"/>
    <mergeCell ref="E10:E13"/>
    <mergeCell ref="F10:F13"/>
    <mergeCell ref="A169:B169"/>
    <mergeCell ref="C166:C169"/>
    <mergeCell ref="D166:D169"/>
    <mergeCell ref="E166:E169"/>
    <mergeCell ref="F166:F169"/>
    <mergeCell ref="A89:B89"/>
    <mergeCell ref="H166:H169"/>
    <mergeCell ref="I166:I169"/>
    <mergeCell ref="C86:C89"/>
    <mergeCell ref="D86:D89"/>
    <mergeCell ref="E86:E89"/>
    <mergeCell ref="F86:F89"/>
    <mergeCell ref="G86:G89"/>
    <mergeCell ref="A8:F8"/>
    <mergeCell ref="A13:B13"/>
    <mergeCell ref="D1:L1"/>
    <mergeCell ref="C3:J3"/>
    <mergeCell ref="C4:H4"/>
    <mergeCell ref="B2:L2"/>
    <mergeCell ref="A7:B7"/>
    <mergeCell ref="G10:G13"/>
    <mergeCell ref="H10:H13"/>
    <mergeCell ref="I10:I13"/>
    <mergeCell ref="J10:J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Prihodi-rashodi ekonom.klasif.</vt:lpstr>
      <vt:lpstr>Prihodi-rashodi prema IF</vt:lpstr>
      <vt:lpstr>Rashodi prema funkcijskoj k </vt:lpstr>
      <vt:lpstr>Račun financiranja</vt:lpstr>
      <vt:lpstr>Račun fin prema izvorima f</vt:lpstr>
      <vt:lpstr>Posebni dio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Elena Goričan</cp:lastModifiedBy>
  <cp:lastPrinted>2025-07-08T11:35:06Z</cp:lastPrinted>
  <dcterms:created xsi:type="dcterms:W3CDTF">2022-08-12T12:51:27Z</dcterms:created>
  <dcterms:modified xsi:type="dcterms:W3CDTF">2026-07-13T11:34:44Z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