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D:\Kopija dokumenata\My Documents\Proračun 2026-2028\"/>
    </mc:Choice>
  </mc:AlternateContent>
  <xr:revisionPtr revIDLastSave="0" documentId="13_ncr:1_{CE70A81A-1188-4AFC-B4F7-DEB9C47B52ED}" xr6:coauthVersionLast="47" xr6:coauthVersionMax="47" xr10:uidLastSave="{00000000-0000-0000-0000-000000000000}"/>
  <bookViews>
    <workbookView xWindow="615" yWindow="435" windowWidth="20715" windowHeight="14805" xr2:uid="{00000000-000D-0000-FFFF-FFFF00000000}"/>
  </bookViews>
  <sheets>
    <sheet name="SAŽETAK" sheetId="1" r:id="rId1"/>
    <sheet name=" Rn. prih. i rash. ekon. klas. " sheetId="3" r:id="rId2"/>
    <sheet name="Rashodi prema izvorima finan" sheetId="5" r:id="rId3"/>
    <sheet name="Rashodi prema funkcijskoj k " sheetId="8" r:id="rId4"/>
    <sheet name="Račun financiranja" sheetId="6" r:id="rId5"/>
    <sheet name="POSEBNI DIO" sheetId="7" r:id="rId6"/>
  </sheets>
  <definedNames>
    <definedName name="_xlnm.Print_Area" localSheetId="1">' Rn. prih. i rash. ekon. klas. '!$A$1:$I$32</definedName>
    <definedName name="_xlnm.Print_Area" localSheetId="0">SAŽETAK!$A$1:$J$26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9" i="7" l="1"/>
  <c r="E68" i="7" s="1"/>
  <c r="E67" i="7" s="1"/>
  <c r="E61" i="7"/>
  <c r="E60" i="7" s="1"/>
  <c r="E59" i="7" s="1"/>
  <c r="E53" i="7"/>
  <c r="E52" i="7" s="1"/>
  <c r="E12" i="7" s="1"/>
  <c r="E47" i="7"/>
  <c r="E46" i="7" s="1"/>
  <c r="E11" i="7" s="1"/>
  <c r="E41" i="7"/>
  <c r="E40" i="7" s="1"/>
  <c r="E29" i="7"/>
  <c r="E28" i="7" s="1"/>
  <c r="E22" i="7"/>
  <c r="E21" i="7" s="1"/>
  <c r="E39" i="7" l="1"/>
  <c r="E10" i="7"/>
  <c r="E20" i="7"/>
  <c r="E8" i="7"/>
  <c r="E9" i="7"/>
  <c r="E7" i="7" l="1"/>
  <c r="I53" i="7"/>
  <c r="I52" i="7" s="1"/>
  <c r="H53" i="7"/>
  <c r="H52" i="7" s="1"/>
  <c r="G53" i="7"/>
  <c r="G52" i="7" s="1"/>
  <c r="F53" i="7"/>
  <c r="F52" i="7" s="1"/>
  <c r="B7" i="8"/>
  <c r="B6" i="8" s="1"/>
  <c r="B5" i="8" s="1"/>
  <c r="F33" i="5"/>
  <c r="E33" i="5"/>
  <c r="D33" i="5"/>
  <c r="C33" i="5"/>
  <c r="B33" i="5"/>
  <c r="F16" i="5"/>
  <c r="E16" i="5"/>
  <c r="D16" i="5"/>
  <c r="C16" i="5"/>
  <c r="B16" i="5"/>
  <c r="B23" i="5"/>
  <c r="B25" i="5"/>
  <c r="B27" i="5"/>
  <c r="B29" i="5"/>
  <c r="B31" i="5"/>
  <c r="B6" i="5"/>
  <c r="B8" i="5"/>
  <c r="B10" i="5"/>
  <c r="B12" i="5"/>
  <c r="B14" i="5"/>
  <c r="E29" i="3"/>
  <c r="E23" i="3"/>
  <c r="E10" i="3"/>
  <c r="E9" i="3" s="1"/>
  <c r="F24" i="1"/>
  <c r="F10" i="1"/>
  <c r="F13" i="1"/>
  <c r="F22" i="7"/>
  <c r="F21" i="7" s="1"/>
  <c r="F29" i="7"/>
  <c r="F28" i="7" s="1"/>
  <c r="F41" i="7"/>
  <c r="F40" i="7" s="1"/>
  <c r="F47" i="7"/>
  <c r="F46" i="7" s="1"/>
  <c r="C7" i="8"/>
  <c r="C6" i="8" s="1"/>
  <c r="C5" i="8" s="1"/>
  <c r="C23" i="5"/>
  <c r="C25" i="5"/>
  <c r="C27" i="5"/>
  <c r="C29" i="5"/>
  <c r="C31" i="5"/>
  <c r="C6" i="5"/>
  <c r="C8" i="5"/>
  <c r="C10" i="5"/>
  <c r="C12" i="5"/>
  <c r="C14" i="5"/>
  <c r="F23" i="3"/>
  <c r="F22" i="3" s="1"/>
  <c r="F10" i="3"/>
  <c r="G24" i="1"/>
  <c r="G13" i="1"/>
  <c r="G10" i="1"/>
  <c r="F31" i="5"/>
  <c r="E31" i="5"/>
  <c r="D31" i="5"/>
  <c r="F29" i="5"/>
  <c r="E29" i="5"/>
  <c r="D29" i="5"/>
  <c r="F27" i="5"/>
  <c r="E27" i="5"/>
  <c r="D27" i="5"/>
  <c r="F25" i="5"/>
  <c r="E25" i="5"/>
  <c r="D25" i="5"/>
  <c r="F23" i="5"/>
  <c r="E23" i="5"/>
  <c r="D23" i="5"/>
  <c r="I23" i="3"/>
  <c r="H23" i="3"/>
  <c r="G23" i="3"/>
  <c r="G22" i="3" s="1"/>
  <c r="I22" i="7"/>
  <c r="I21" i="7" s="1"/>
  <c r="I41" i="7"/>
  <c r="I40" i="7" s="1"/>
  <c r="H41" i="7"/>
  <c r="H40" i="7" s="1"/>
  <c r="H47" i="7"/>
  <c r="H46" i="7" s="1"/>
  <c r="I47" i="7"/>
  <c r="I46" i="7" s="1"/>
  <c r="H22" i="7"/>
  <c r="H21" i="7" s="1"/>
  <c r="H29" i="7"/>
  <c r="H28" i="7" s="1"/>
  <c r="I29" i="7"/>
  <c r="I28" i="7" s="1"/>
  <c r="G47" i="7"/>
  <c r="G46" i="7" s="1"/>
  <c r="G41" i="7"/>
  <c r="G40" i="7" s="1"/>
  <c r="G29" i="7"/>
  <c r="G28" i="7" s="1"/>
  <c r="G22" i="7"/>
  <c r="G21" i="7" s="1"/>
  <c r="E7" i="8"/>
  <c r="E6" i="8" s="1"/>
  <c r="E5" i="8" s="1"/>
  <c r="F7" i="8"/>
  <c r="F6" i="8" s="1"/>
  <c r="F5" i="8" s="1"/>
  <c r="D7" i="8"/>
  <c r="D6" i="8" s="1"/>
  <c r="D5" i="8" s="1"/>
  <c r="E14" i="5"/>
  <c r="E12" i="5"/>
  <c r="E6" i="5"/>
  <c r="F6" i="5"/>
  <c r="E8" i="5"/>
  <c r="F8" i="5"/>
  <c r="E10" i="5"/>
  <c r="E5" i="5" s="1"/>
  <c r="F10" i="5"/>
  <c r="F12" i="5"/>
  <c r="F14" i="5"/>
  <c r="D14" i="5"/>
  <c r="D12" i="5"/>
  <c r="D10" i="5"/>
  <c r="D8" i="5"/>
  <c r="D6" i="5"/>
  <c r="H10" i="3"/>
  <c r="H9" i="3" s="1"/>
  <c r="I10" i="3"/>
  <c r="I9" i="3" s="1"/>
  <c r="G10" i="3"/>
  <c r="G9" i="3" s="1"/>
  <c r="I24" i="1"/>
  <c r="J24" i="1"/>
  <c r="H24" i="1"/>
  <c r="I13" i="1"/>
  <c r="J13" i="1"/>
  <c r="J10" i="1"/>
  <c r="I10" i="1"/>
  <c r="H10" i="1"/>
  <c r="H13" i="1"/>
  <c r="F22" i="5" l="1"/>
  <c r="F5" i="5"/>
  <c r="E22" i="5"/>
  <c r="D22" i="5"/>
  <c r="D5" i="5"/>
  <c r="C5" i="5"/>
  <c r="C22" i="5"/>
  <c r="G14" i="1"/>
  <c r="G25" i="1" s="1"/>
  <c r="B22" i="5"/>
  <c r="B5" i="5"/>
  <c r="G7" i="7"/>
  <c r="E22" i="3"/>
  <c r="F14" i="1"/>
  <c r="F25" i="1" s="1"/>
  <c r="F39" i="7"/>
  <c r="I7" i="7"/>
  <c r="H7" i="7"/>
  <c r="H39" i="7"/>
  <c r="G39" i="7"/>
  <c r="I14" i="1"/>
  <c r="I25" i="1" s="1"/>
  <c r="H14" i="1"/>
  <c r="H25" i="1" s="1"/>
  <c r="I20" i="7"/>
  <c r="I39" i="7"/>
  <c r="H20" i="7"/>
  <c r="G20" i="7"/>
  <c r="I22" i="3"/>
  <c r="H22" i="3"/>
  <c r="J14" i="1"/>
  <c r="J25" i="1" s="1"/>
  <c r="F7" i="7"/>
  <c r="F20" i="7"/>
</calcChain>
</file>

<file path=xl/sharedStrings.xml><?xml version="1.0" encoding="utf-8"?>
<sst xmlns="http://schemas.openxmlformats.org/spreadsheetml/2006/main" count="284" uniqueCount="127">
  <si>
    <t>PRIHODI UKUPNO</t>
  </si>
  <si>
    <t>RASHODI UKUPNO</t>
  </si>
  <si>
    <t>RAZLIKA - VIŠAK / MANJAK</t>
  </si>
  <si>
    <t>NETO FINANCIRANJE</t>
  </si>
  <si>
    <t>VIŠAK / MANJAK + NETO FINANCIRANJE</t>
  </si>
  <si>
    <t>Naziv prihoda</t>
  </si>
  <si>
    <t xml:space="preserve">A. RAČUN PRIHODA I RASHODA </t>
  </si>
  <si>
    <t>Razred</t>
  </si>
  <si>
    <t>Skupina</t>
  </si>
  <si>
    <t>Izvor</t>
  </si>
  <si>
    <t>Prihodi poslovanja</t>
  </si>
  <si>
    <t>Opći prihodi i primici</t>
  </si>
  <si>
    <t>Naziv rashoda</t>
  </si>
  <si>
    <t>Rashodi poslovanja</t>
  </si>
  <si>
    <t>Rashodi za zaposlene</t>
  </si>
  <si>
    <t>Rashodi za nabavu nefinancijske imovine</t>
  </si>
  <si>
    <t>BROJČANA OZNAKA I NAZIV</t>
  </si>
  <si>
    <t>UKUPNI RASHODI</t>
  </si>
  <si>
    <t>B. RAČUN FINANCIRANJA</t>
  </si>
  <si>
    <t>Primici od financijske imovine i zaduživanja</t>
  </si>
  <si>
    <t>Izdaci za financijsku imovinu i otplate zajmova</t>
  </si>
  <si>
    <t>II. POSEBNI DIO</t>
  </si>
  <si>
    <t>I. OPĆI DIO</t>
  </si>
  <si>
    <t>Šifra</t>
  </si>
  <si>
    <t xml:space="preserve">Naziv </t>
  </si>
  <si>
    <t>Materijalni rashodi</t>
  </si>
  <si>
    <t>Vlastiti prihodi</t>
  </si>
  <si>
    <t>Pomoći iz inozemstva i od subjekata unutar općeg proračuna</t>
  </si>
  <si>
    <t>…</t>
  </si>
  <si>
    <t>Ostale pomoći</t>
  </si>
  <si>
    <t>PRIJENOS SREDSTAVA IZ PRETHODNE GODINE</t>
  </si>
  <si>
    <t>PRIJENOS SREDSTAVA U SLJEDEĆU GODINU</t>
  </si>
  <si>
    <t xml:space="preserve"> Prihodi od prodaje proizvoda i robe te pruženih usluga i prihodi od donacija</t>
  </si>
  <si>
    <t>1 Opći prihodi i primici</t>
  </si>
  <si>
    <t>11 Opći prihodi i primici</t>
  </si>
  <si>
    <t>2 Doprinosi</t>
  </si>
  <si>
    <t>21 Doprinosi za mirovinsko osiguranje</t>
  </si>
  <si>
    <t>3 Vlastiti prihodi</t>
  </si>
  <si>
    <t>31 Vlastiti prihodi</t>
  </si>
  <si>
    <t>Prihodi od prodaje nefinancijske imovine</t>
  </si>
  <si>
    <t>Prihodi od prodaje proizvedene dugotrajne imovine</t>
  </si>
  <si>
    <t>A. SAŽETAK RAČUNA PRIHODA I RASHODA</t>
  </si>
  <si>
    <t>B. SAŽETAK RAČUNA FINANCIRANJA</t>
  </si>
  <si>
    <t>UKUPNI PRIHODI</t>
  </si>
  <si>
    <t>EUR</t>
  </si>
  <si>
    <t>Prihodi od pristojbi po posebnim propisima</t>
  </si>
  <si>
    <t>Prihodi za posebne namjene</t>
  </si>
  <si>
    <t>Prihodi iz nadležnog proračuna</t>
  </si>
  <si>
    <t>Financijski rashodi</t>
  </si>
  <si>
    <t>Naknade građanima</t>
  </si>
  <si>
    <t>4  Prihodi za posebne namjene</t>
  </si>
  <si>
    <t>43 Prihodi za posebne namjene</t>
  </si>
  <si>
    <t>5  Pomoći</t>
  </si>
  <si>
    <t xml:space="preserve">   52 Ostale pomoći</t>
  </si>
  <si>
    <t>10 Socijalna zaštita</t>
  </si>
  <si>
    <t>101 Bolest i invaliditet</t>
  </si>
  <si>
    <t>1012 Invaliditet</t>
  </si>
  <si>
    <t>RAZDJEL 086</t>
  </si>
  <si>
    <t>MINISTARSTVO RADA, MIROVINSKOGA SUSTAVA, OBITELJI I SOCIJALNE POLITIKE</t>
  </si>
  <si>
    <t>GLAVA 60</t>
  </si>
  <si>
    <t>SOCIJALNA SKRB</t>
  </si>
  <si>
    <t>GLAVNI PROGRAM 4002</t>
  </si>
  <si>
    <t>SKRB ZA SOCIJALNO OSJETLJIVE SKUPINE</t>
  </si>
  <si>
    <t>PROGRAM 4002</t>
  </si>
  <si>
    <t>Aktivnost A-734193</t>
  </si>
  <si>
    <t>SKRB O OSOBAMA S MENTALNIM OŠTEĆENJEM</t>
  </si>
  <si>
    <t>Izvor financiranja 11</t>
  </si>
  <si>
    <t>Razred (rashod/izdatak) 3</t>
  </si>
  <si>
    <t>Skupina (rashod/izdatak) 31</t>
  </si>
  <si>
    <t>Skupina (rashod/izdatak) 32</t>
  </si>
  <si>
    <t>Skupina (rashod/izdatak) 34</t>
  </si>
  <si>
    <t>Skupina (rashod/izdatak) 37</t>
  </si>
  <si>
    <t xml:space="preserve">Financijski rashodi </t>
  </si>
  <si>
    <t>Izvor financiranja 43</t>
  </si>
  <si>
    <t>Aktivnost A-791010</t>
  </si>
  <si>
    <t>SKRB O OSOBAMA S MENTALNIM OŠTEĆENJEM (iz evidencijskih prihoda)</t>
  </si>
  <si>
    <t>Izvor financiranja 31</t>
  </si>
  <si>
    <t>Izvor financiranja 52</t>
  </si>
  <si>
    <t>Projekcija 
za 2027.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</si>
  <si>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</si>
  <si>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</si>
  <si>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</si>
  <si>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</si>
  <si>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</si>
  <si>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</si>
  <si>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RAZLIKA PRIMITAKA I IZDATAKA</t>
  </si>
  <si>
    <t>A1. PRIHODI I RASHODI PREMA EKONOMSKOJ KLASIFIKACIJI</t>
  </si>
  <si>
    <t>A2. PRIHODI I RASHODI PREMA IZVORIMA FINANCIRANJA</t>
  </si>
  <si>
    <t>A3. RASHODI PREMA FUNKCIJSKOJ KLASIFIKACIJI</t>
  </si>
  <si>
    <t>B1. RAČUN FINANCIRANJA PREMA EKONOMSKOJ KLASIFIKACIJI</t>
  </si>
  <si>
    <t>B1. RAČUN FINANCIRANJA PREMA IZVORIMA FINANCIRANJA</t>
  </si>
  <si>
    <t>RKP 22283</t>
  </si>
  <si>
    <t>Izvor financiranja 1</t>
  </si>
  <si>
    <t>Izvor financiranja 3</t>
  </si>
  <si>
    <t>Izvor financiranja 4</t>
  </si>
  <si>
    <t>Izvor financiranja 5</t>
  </si>
  <si>
    <t>Ostrale pomoći</t>
  </si>
  <si>
    <t>Izvor financiranja 6</t>
  </si>
  <si>
    <t>Donacije</t>
  </si>
  <si>
    <t>Izvor financiranja 7</t>
  </si>
  <si>
    <t>Prihodi od prodaje DNI</t>
  </si>
  <si>
    <t>Izvor financiranja 8</t>
  </si>
  <si>
    <t>Primici od financijske imovine</t>
  </si>
  <si>
    <t>DOMA ZA ODRASLE OSOBE BIDRUŽICA  - U K U PN O :</t>
  </si>
  <si>
    <t>Pomoći unutar općeg proračuna</t>
  </si>
  <si>
    <t>Rashodi za nabavu neproizvedene dugotrajne imovine</t>
  </si>
  <si>
    <t>Rashodi za nabavu proizvedene dugotrajne imovine</t>
  </si>
  <si>
    <t>Rashodi za dodatna ulaganja na nefinancijskoj imovini</t>
  </si>
  <si>
    <t>6  Donacije</t>
  </si>
  <si>
    <t xml:space="preserve">   61 Donacije</t>
  </si>
  <si>
    <t>* NEMA PROMETA</t>
  </si>
  <si>
    <t>Izvor financiranja 61</t>
  </si>
  <si>
    <t>Skupina (rashod/izdatak) 36</t>
  </si>
  <si>
    <t>Kapitalni projekt K 618350</t>
  </si>
  <si>
    <t>HITNE INTERVENCIJE</t>
  </si>
  <si>
    <t>HITNE INTERVENCIJE U SUSTAVU SOCIJALNE SKRBI</t>
  </si>
  <si>
    <t>Kapitalni projekt K 618391</t>
  </si>
  <si>
    <t>Razred (rashod/izdatak) 4</t>
  </si>
  <si>
    <t>Skupina (rashod/izdatak) 41</t>
  </si>
  <si>
    <t>Skupina (rashod/izdatak) 42</t>
  </si>
  <si>
    <t>Skupina (rashod/izdatak) 45</t>
  </si>
  <si>
    <t>Rahodi za nabavu nefinancijske imovine</t>
  </si>
  <si>
    <t>FINANCIJSKI PLAN DOMA ZA ODRASLE OSOBE BIDRUŽICA
ZA 2026. I PROJEKCIJE ZA 2027. I 2028. GODINU</t>
  </si>
  <si>
    <t>Izvršenje 2024.</t>
  </si>
  <si>
    <t>Tekući plan 2025.</t>
  </si>
  <si>
    <t>Plan za 2026.</t>
  </si>
  <si>
    <t>Projekcija 
za 2028.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</si>
</sst>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k_n"/>
  </numFmts>
  <fonts count="1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50">
    <xf numFmtId="0" fontId="0" fillId="0" borderId="0" xfId="0"/>
    <xf numFmtId="0" fontId="2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3" fillId="0" borderId="0" xfId="0" applyFont="1"/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 wrapText="1"/>
    </xf>
    <xf numFmtId="0" fontId="11" fillId="2" borderId="3" xfId="0" applyFont="1" applyFill="1" applyBorder="1" applyAlignment="1">
      <alignment horizontal="left" vertical="center" wrapText="1"/>
    </xf>
    <xf numFmtId="0" fontId="9" fillId="2" borderId="3" xfId="0" quotePrefix="1" applyFont="1" applyFill="1" applyBorder="1" applyAlignment="1">
      <alignment horizontal="left" vertical="center"/>
    </xf>
    <xf numFmtId="0" fontId="10" fillId="2" borderId="3" xfId="0" quotePrefix="1" applyFont="1" applyFill="1" applyBorder="1" applyAlignment="1">
      <alignment horizontal="left" vertical="center"/>
    </xf>
    <xf numFmtId="0" fontId="11" fillId="2" borderId="3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/>
    </xf>
    <xf numFmtId="0" fontId="10" fillId="2" borderId="3" xfId="0" quotePrefix="1" applyFont="1" applyFill="1" applyBorder="1" applyAlignment="1">
      <alignment horizontal="left" vertical="center" wrapText="1"/>
    </xf>
    <xf numFmtId="0" fontId="7" fillId="0" borderId="0" xfId="0" quotePrefix="1" applyFont="1" applyAlignment="1">
      <alignment horizontal="left" wrapText="1"/>
    </xf>
    <xf numFmtId="0" fontId="8" fillId="0" borderId="0" xfId="0" applyFont="1" applyAlignment="1">
      <alignment wrapText="1"/>
    </xf>
    <xf numFmtId="3" fontId="5" fillId="0" borderId="0" xfId="0" applyNumberFormat="1" applyFont="1" applyAlignment="1">
      <alignment horizontal="right"/>
    </xf>
    <xf numFmtId="0" fontId="6" fillId="4" borderId="4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vertical="center" wrapText="1"/>
    </xf>
    <xf numFmtId="0" fontId="9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Font="1" applyBorder="1" applyAlignment="1">
      <alignment horizontal="left"/>
    </xf>
    <xf numFmtId="3" fontId="6" fillId="3" borderId="3" xfId="0" applyNumberFormat="1" applyFont="1" applyFill="1" applyBorder="1" applyAlignment="1">
      <alignment horizontal="right"/>
    </xf>
    <xf numFmtId="3" fontId="6" fillId="0" borderId="3" xfId="0" applyNumberFormat="1" applyFont="1" applyBorder="1" applyAlignment="1">
      <alignment horizontal="right"/>
    </xf>
    <xf numFmtId="3" fontId="6" fillId="0" borderId="3" xfId="0" applyNumberFormat="1" applyFont="1" applyBorder="1" applyAlignment="1">
      <alignment horizontal="right" wrapText="1"/>
    </xf>
    <xf numFmtId="3" fontId="6" fillId="3" borderId="3" xfId="0" applyNumberFormat="1" applyFont="1" applyFill="1" applyBorder="1" applyAlignment="1">
      <alignment horizontal="right" wrapText="1"/>
    </xf>
    <xf numFmtId="0" fontId="15" fillId="0" borderId="5" xfId="0" applyFont="1" applyBorder="1" applyAlignment="1">
      <alignment horizontal="right" vertical="center"/>
    </xf>
    <xf numFmtId="0" fontId="11" fillId="3" borderId="1" xfId="0" applyFont="1" applyFill="1" applyBorder="1" applyAlignment="1">
      <alignment horizontal="left" vertical="center"/>
    </xf>
    <xf numFmtId="0" fontId="9" fillId="3" borderId="2" xfId="0" applyFont="1" applyFill="1" applyBorder="1" applyAlignment="1">
      <alignment vertical="center"/>
    </xf>
    <xf numFmtId="0" fontId="10" fillId="2" borderId="3" xfId="0" applyFont="1" applyFill="1" applyBorder="1" applyAlignment="1">
      <alignment horizontal="left" vertical="center"/>
    </xf>
    <xf numFmtId="0" fontId="10" fillId="2" borderId="3" xfId="0" quotePrefix="1" applyFont="1" applyFill="1" applyBorder="1" applyAlignment="1">
      <alignment horizontal="left" vertical="center" wrapText="1" indent="1"/>
    </xf>
    <xf numFmtId="0" fontId="10" fillId="2" borderId="3" xfId="0" applyFont="1" applyFill="1" applyBorder="1" applyAlignment="1">
      <alignment horizontal="left" vertical="center" wrapText="1" indent="1"/>
    </xf>
    <xf numFmtId="0" fontId="9" fillId="2" borderId="3" xfId="0" quotePrefix="1" applyFont="1" applyFill="1" applyBorder="1" applyAlignment="1">
      <alignment horizontal="left" vertical="center" wrapText="1"/>
    </xf>
    <xf numFmtId="0" fontId="13" fillId="0" borderId="0" xfId="0" applyFont="1" applyAlignment="1">
      <alignment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2" borderId="1" xfId="0" applyFont="1" applyFill="1" applyBorder="1" applyAlignment="1">
      <alignment horizontal="right" vertical="center" wrapText="1"/>
    </xf>
    <xf numFmtId="0" fontId="6" fillId="2" borderId="3" xfId="0" applyFont="1" applyFill="1" applyBorder="1" applyAlignment="1">
      <alignment horizontal="right" vertical="center" wrapText="1"/>
    </xf>
    <xf numFmtId="0" fontId="10" fillId="2" borderId="3" xfId="0" applyFont="1" applyFill="1" applyBorder="1" applyAlignment="1">
      <alignment horizontal="left" vertical="center" wrapText="1"/>
    </xf>
    <xf numFmtId="0" fontId="11" fillId="3" borderId="3" xfId="0" applyFont="1" applyFill="1" applyBorder="1" applyAlignment="1">
      <alignment horizontal="left" vertical="center" wrapText="1"/>
    </xf>
    <xf numFmtId="3" fontId="3" fillId="3" borderId="3" xfId="0" applyNumberFormat="1" applyFont="1" applyFill="1" applyBorder="1" applyAlignment="1">
      <alignment horizontal="right"/>
    </xf>
    <xf numFmtId="0" fontId="11" fillId="3" borderId="3" xfId="0" quotePrefix="1" applyFont="1" applyFill="1" applyBorder="1" applyAlignment="1">
      <alignment horizontal="left" vertical="center"/>
    </xf>
    <xf numFmtId="0" fontId="9" fillId="3" borderId="3" xfId="0" quotePrefix="1" applyFont="1" applyFill="1" applyBorder="1" applyAlignment="1">
      <alignment horizontal="left" vertical="center"/>
    </xf>
    <xf numFmtId="0" fontId="10" fillId="3" borderId="3" xfId="0" quotePrefix="1" applyFont="1" applyFill="1" applyBorder="1" applyAlignment="1">
      <alignment horizontal="left" vertical="center"/>
    </xf>
    <xf numFmtId="0" fontId="9" fillId="3" borderId="3" xfId="0" applyFont="1" applyFill="1" applyBorder="1" applyAlignment="1">
      <alignment horizontal="left" vertical="center" wrapText="1"/>
    </xf>
    <xf numFmtId="0" fontId="11" fillId="5" borderId="3" xfId="0" applyFont="1" applyFill="1" applyBorder="1" applyAlignment="1">
      <alignment horizontal="left" vertical="center" wrapText="1"/>
    </xf>
    <xf numFmtId="3" fontId="3" fillId="5" borderId="3" xfId="0" applyNumberFormat="1" applyFont="1" applyFill="1" applyBorder="1" applyAlignment="1">
      <alignment horizontal="right"/>
    </xf>
    <xf numFmtId="0" fontId="11" fillId="5" borderId="3" xfId="0" applyFont="1" applyFill="1" applyBorder="1" applyAlignment="1">
      <alignment horizontal="left" vertical="center"/>
    </xf>
    <xf numFmtId="0" fontId="11" fillId="5" borderId="3" xfId="0" applyFont="1" applyFill="1" applyBorder="1" applyAlignment="1">
      <alignment vertical="center" wrapText="1"/>
    </xf>
    <xf numFmtId="0" fontId="10" fillId="5" borderId="3" xfId="0" quotePrefix="1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left" vertical="center" wrapText="1"/>
    </xf>
    <xf numFmtId="0" fontId="3" fillId="5" borderId="4" xfId="0" applyFont="1" applyFill="1" applyBorder="1" applyAlignment="1">
      <alignment horizontal="left" vertical="center" wrapText="1"/>
    </xf>
    <xf numFmtId="3" fontId="3" fillId="3" borderId="3" xfId="0" applyNumberFormat="1" applyFont="1" applyFill="1" applyBorder="1" applyAlignment="1">
      <alignment horizontal="right" wrapText="1"/>
    </xf>
    <xf numFmtId="0" fontId="0" fillId="2" borderId="0" xfId="0" applyFill="1"/>
    <xf numFmtId="3" fontId="6" fillId="0" borderId="1" xfId="0" applyNumberFormat="1" applyFont="1" applyBorder="1" applyAlignment="1">
      <alignment horizontal="right"/>
    </xf>
    <xf numFmtId="0" fontId="6" fillId="0" borderId="3" xfId="0" quotePrefix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 indent="5"/>
    </xf>
    <xf numFmtId="0" fontId="3" fillId="2" borderId="2" xfId="0" applyFont="1" applyFill="1" applyBorder="1" applyAlignment="1">
      <alignment horizontal="left" vertical="center" wrapText="1" indent="5"/>
    </xf>
    <xf numFmtId="0" fontId="3" fillId="2" borderId="4" xfId="0" applyFont="1" applyFill="1" applyBorder="1" applyAlignment="1">
      <alignment horizontal="left" vertical="center" wrapText="1" indent="5"/>
    </xf>
    <xf numFmtId="0" fontId="10" fillId="2" borderId="0" xfId="0" applyFont="1" applyFill="1" applyAlignment="1">
      <alignment horizontal="left" vertical="center" wrapText="1"/>
    </xf>
    <xf numFmtId="3" fontId="3" fillId="2" borderId="0" xfId="0" applyNumberFormat="1" applyFont="1" applyFill="1" applyAlignment="1">
      <alignment horizontal="right"/>
    </xf>
    <xf numFmtId="0" fontId="3" fillId="4" borderId="4" xfId="0" applyFont="1" applyFill="1" applyBorder="1" applyAlignment="1">
      <alignment horizontal="left" vertical="center" wrapText="1"/>
    </xf>
    <xf numFmtId="0" fontId="6" fillId="4" borderId="3" xfId="0" applyFont="1" applyFill="1" applyBorder="1" applyAlignment="1">
      <alignment horizontal="right" vertical="center" wrapText="1"/>
    </xf>
    <xf numFmtId="3" fontId="6" fillId="4" borderId="3" xfId="0" applyNumberFormat="1" applyFont="1" applyFill="1" applyBorder="1" applyAlignment="1">
      <alignment horizontal="right" vertical="center" wrapText="1"/>
    </xf>
    <xf numFmtId="3" fontId="9" fillId="0" borderId="3" xfId="0" applyNumberFormat="1" applyFont="1" applyBorder="1" applyAlignment="1">
      <alignment vertical="center"/>
    </xf>
    <xf numFmtId="3" fontId="3" fillId="0" borderId="3" xfId="0" applyNumberFormat="1" applyFont="1" applyBorder="1" applyAlignment="1">
      <alignment horizontal="right"/>
    </xf>
    <xf numFmtId="3" fontId="6" fillId="0" borderId="3" xfId="0" quotePrefix="1" applyNumberFormat="1" applyFont="1" applyBorder="1" applyAlignment="1">
      <alignment horizontal="right" vertical="center"/>
    </xf>
    <xf numFmtId="3" fontId="11" fillId="0" borderId="3" xfId="0" applyNumberFormat="1" applyFont="1" applyBorder="1" applyAlignment="1">
      <alignment horizontal="right" vertical="center" wrapText="1"/>
    </xf>
    <xf numFmtId="3" fontId="6" fillId="0" borderId="3" xfId="0" quotePrefix="1" applyNumberFormat="1" applyFont="1" applyBorder="1" applyAlignment="1">
      <alignment horizontal="right" wrapText="1"/>
    </xf>
    <xf numFmtId="3" fontId="11" fillId="0" borderId="3" xfId="0" applyNumberFormat="1" applyFont="1" applyBorder="1" applyAlignment="1">
      <alignment vertical="center"/>
    </xf>
    <xf numFmtId="3" fontId="11" fillId="0" borderId="3" xfId="0" applyNumberFormat="1" applyFont="1" applyBorder="1" applyAlignment="1">
      <alignment vertical="center" wrapText="1"/>
    </xf>
    <xf numFmtId="3" fontId="0" fillId="2" borderId="3" xfId="0" applyNumberFormat="1" applyFill="1" applyBorder="1"/>
    <xf numFmtId="3" fontId="6" fillId="2" borderId="1" xfId="0" applyNumberFormat="1" applyFont="1" applyFill="1" applyBorder="1" applyAlignment="1">
      <alignment horizontal="right" vertical="center" wrapText="1"/>
    </xf>
    <xf numFmtId="4" fontId="11" fillId="0" borderId="3" xfId="0" applyNumberFormat="1" applyFont="1" applyBorder="1" applyAlignment="1">
      <alignment vertical="center"/>
    </xf>
    <xf numFmtId="4" fontId="3" fillId="0" borderId="3" xfId="0" applyNumberFormat="1" applyFont="1" applyBorder="1" applyAlignment="1">
      <alignment horizontal="right"/>
    </xf>
    <xf numFmtId="4" fontId="6" fillId="3" borderId="3" xfId="0" applyNumberFormat="1" applyFont="1" applyFill="1" applyBorder="1" applyAlignment="1">
      <alignment horizontal="right"/>
    </xf>
    <xf numFmtId="4" fontId="11" fillId="0" borderId="3" xfId="0" applyNumberFormat="1" applyFont="1" applyBorder="1" applyAlignment="1">
      <alignment vertical="center" wrapText="1"/>
    </xf>
    <xf numFmtId="4" fontId="6" fillId="3" borderId="3" xfId="0" applyNumberFormat="1" applyFont="1" applyFill="1" applyBorder="1" applyAlignment="1">
      <alignment horizontal="right" wrapText="1"/>
    </xf>
    <xf numFmtId="4" fontId="11" fillId="0" borderId="3" xfId="0" applyNumberFormat="1" applyFont="1" applyBorder="1" applyAlignment="1">
      <alignment horizontal="right" vertical="center" wrapText="1"/>
    </xf>
    <xf numFmtId="4" fontId="6" fillId="0" borderId="3" xfId="0" quotePrefix="1" applyNumberFormat="1" applyFont="1" applyBorder="1" applyAlignment="1">
      <alignment horizontal="right" wrapText="1"/>
    </xf>
    <xf numFmtId="4" fontId="6" fillId="0" borderId="3" xfId="0" applyNumberFormat="1" applyFont="1" applyBorder="1" applyAlignment="1">
      <alignment horizontal="right"/>
    </xf>
    <xf numFmtId="4" fontId="3" fillId="2" borderId="3" xfId="0" applyNumberFormat="1" applyFont="1" applyFill="1" applyBorder="1" applyAlignment="1">
      <alignment horizontal="right"/>
    </xf>
    <xf numFmtId="4" fontId="3" fillId="3" borderId="3" xfId="0" applyNumberFormat="1" applyFont="1" applyFill="1" applyBorder="1" applyAlignment="1">
      <alignment horizontal="right"/>
    </xf>
    <xf numFmtId="4" fontId="10" fillId="2" borderId="3" xfId="0" quotePrefix="1" applyNumberFormat="1" applyFont="1" applyFill="1" applyBorder="1" applyAlignment="1">
      <alignment horizontal="left" vertical="center" wrapText="1"/>
    </xf>
    <xf numFmtId="4" fontId="3" fillId="5" borderId="3" xfId="0" applyNumberFormat="1" applyFont="1" applyFill="1" applyBorder="1" applyAlignment="1">
      <alignment horizontal="right"/>
    </xf>
    <xf numFmtId="4" fontId="0" fillId="2" borderId="3" xfId="0" applyNumberFormat="1" applyFill="1" applyBorder="1"/>
    <xf numFmtId="4" fontId="9" fillId="2" borderId="3" xfId="0" applyNumberFormat="1" applyFont="1" applyFill="1" applyBorder="1" applyAlignment="1">
      <alignment vertical="center" wrapText="1"/>
    </xf>
    <xf numFmtId="4" fontId="9" fillId="2" borderId="3" xfId="0" quotePrefix="1" applyNumberFormat="1" applyFont="1" applyFill="1" applyBorder="1" applyAlignment="1">
      <alignment horizontal="right" vertical="center"/>
    </xf>
    <xf numFmtId="164" fontId="3" fillId="3" borderId="3" xfId="0" applyNumberFormat="1" applyFont="1" applyFill="1" applyBorder="1" applyAlignment="1">
      <alignment horizontal="right"/>
    </xf>
    <xf numFmtId="164" fontId="3" fillId="5" borderId="3" xfId="0" applyNumberFormat="1" applyFont="1" applyFill="1" applyBorder="1" applyAlignment="1">
      <alignment horizontal="right"/>
    </xf>
    <xf numFmtId="164" fontId="3" fillId="2" borderId="3" xfId="0" applyNumberFormat="1" applyFont="1" applyFill="1" applyBorder="1" applyAlignment="1">
      <alignment horizontal="right"/>
    </xf>
    <xf numFmtId="0" fontId="0" fillId="0" borderId="3" xfId="0" applyBorder="1"/>
    <xf numFmtId="4" fontId="6" fillId="4" borderId="4" xfId="0" applyNumberFormat="1" applyFont="1" applyFill="1" applyBorder="1" applyAlignment="1">
      <alignment horizontal="right" vertical="center" wrapText="1"/>
    </xf>
    <xf numFmtId="0" fontId="6" fillId="2" borderId="4" xfId="0" applyFont="1" applyFill="1" applyBorder="1" applyAlignment="1">
      <alignment horizontal="center" vertical="center" wrapText="1"/>
    </xf>
    <xf numFmtId="4" fontId="3" fillId="3" borderId="4" xfId="0" applyNumberFormat="1" applyFont="1" applyFill="1" applyBorder="1" applyAlignment="1">
      <alignment horizontal="right" wrapText="1"/>
    </xf>
    <xf numFmtId="4" fontId="3" fillId="5" borderId="4" xfId="0" applyNumberFormat="1" applyFont="1" applyFill="1" applyBorder="1" applyAlignment="1">
      <alignment horizontal="right" vertical="center" wrapText="1"/>
    </xf>
    <xf numFmtId="4" fontId="3" fillId="2" borderId="4" xfId="0" applyNumberFormat="1" applyFont="1" applyFill="1" applyBorder="1" applyAlignment="1">
      <alignment horizontal="right" vertical="center" wrapText="1"/>
    </xf>
    <xf numFmtId="4" fontId="3" fillId="2" borderId="4" xfId="0" applyNumberFormat="1" applyFont="1" applyFill="1" applyBorder="1" applyAlignment="1">
      <alignment horizontal="left" vertical="center" wrapText="1"/>
    </xf>
    <xf numFmtId="0" fontId="11" fillId="0" borderId="1" xfId="0" quotePrefix="1" applyFont="1" applyBorder="1" applyAlignment="1">
      <alignment horizontal="left" vertical="center" wrapText="1"/>
    </xf>
    <xf numFmtId="0" fontId="9" fillId="0" borderId="2" xfId="0" applyFont="1" applyBorder="1" applyAlignment="1">
      <alignment vertical="center" wrapText="1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5" fillId="0" borderId="0" xfId="0" applyFont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3" borderId="1" xfId="0" quotePrefix="1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vertical="center" wrapText="1"/>
    </xf>
    <xf numFmtId="0" fontId="11" fillId="0" borderId="1" xfId="0" quotePrefix="1" applyFont="1" applyBorder="1" applyAlignment="1">
      <alignment horizontal="left" vertical="center"/>
    </xf>
    <xf numFmtId="0" fontId="9" fillId="0" borderId="2" xfId="0" applyFont="1" applyBorder="1" applyAlignment="1">
      <alignment vertical="center"/>
    </xf>
    <xf numFmtId="0" fontId="11" fillId="3" borderId="1" xfId="0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left" vertical="center" wrapText="1" indent="7"/>
    </xf>
    <xf numFmtId="0" fontId="3" fillId="2" borderId="2" xfId="0" applyFont="1" applyFill="1" applyBorder="1" applyAlignment="1">
      <alignment horizontal="left" vertical="center" wrapText="1" indent="7"/>
    </xf>
    <xf numFmtId="0" fontId="3" fillId="2" borderId="4" xfId="0" applyFont="1" applyFill="1" applyBorder="1" applyAlignment="1">
      <alignment horizontal="left" vertical="center" wrapText="1" indent="7"/>
    </xf>
    <xf numFmtId="0" fontId="3" fillId="5" borderId="1" xfId="0" applyFont="1" applyFill="1" applyBorder="1" applyAlignment="1">
      <alignment horizontal="left" vertical="center" wrapText="1" indent="5"/>
    </xf>
    <xf numFmtId="0" fontId="3" fillId="5" borderId="2" xfId="0" applyFont="1" applyFill="1" applyBorder="1" applyAlignment="1">
      <alignment horizontal="left" vertical="center" wrapText="1" indent="5"/>
    </xf>
    <xf numFmtId="0" fontId="3" fillId="5" borderId="4" xfId="0" applyFont="1" applyFill="1" applyBorder="1" applyAlignment="1">
      <alignment horizontal="left" vertical="center" wrapText="1" indent="5"/>
    </xf>
    <xf numFmtId="0" fontId="3" fillId="5" borderId="1" xfId="0" applyFont="1" applyFill="1" applyBorder="1" applyAlignment="1">
      <alignment horizontal="left" vertical="center" wrapText="1" indent="6"/>
    </xf>
    <xf numFmtId="0" fontId="3" fillId="5" borderId="2" xfId="0" applyFont="1" applyFill="1" applyBorder="1" applyAlignment="1">
      <alignment horizontal="left" vertical="center" wrapText="1" indent="6"/>
    </xf>
    <xf numFmtId="0" fontId="3" fillId="5" borderId="4" xfId="0" applyFont="1" applyFill="1" applyBorder="1" applyAlignment="1">
      <alignment horizontal="left" vertical="center" wrapText="1" indent="6"/>
    </xf>
    <xf numFmtId="0" fontId="6" fillId="3" borderId="1" xfId="0" applyFont="1" applyFill="1" applyBorder="1" applyAlignment="1">
      <alignment horizontal="left" vertical="center" wrapText="1" indent="1"/>
    </xf>
    <xf numFmtId="0" fontId="6" fillId="3" borderId="2" xfId="0" applyFont="1" applyFill="1" applyBorder="1" applyAlignment="1">
      <alignment horizontal="left" vertical="center" wrapText="1" indent="1"/>
    </xf>
    <xf numFmtId="0" fontId="6" fillId="3" borderId="4" xfId="0" applyFont="1" applyFill="1" applyBorder="1" applyAlignment="1">
      <alignment horizontal="left" vertical="center" wrapText="1" indent="1"/>
    </xf>
    <xf numFmtId="0" fontId="6" fillId="3" borderId="1" xfId="0" applyFont="1" applyFill="1" applyBorder="1" applyAlignment="1">
      <alignment horizontal="left" vertical="center" wrapText="1" indent="2"/>
    </xf>
    <xf numFmtId="0" fontId="6" fillId="3" borderId="2" xfId="0" applyFont="1" applyFill="1" applyBorder="1" applyAlignment="1">
      <alignment horizontal="left" vertical="center" wrapText="1" indent="2"/>
    </xf>
    <xf numFmtId="0" fontId="6" fillId="3" borderId="4" xfId="0" applyFont="1" applyFill="1" applyBorder="1" applyAlignment="1">
      <alignment horizontal="left" vertical="center" wrapText="1" indent="2"/>
    </xf>
    <xf numFmtId="0" fontId="6" fillId="3" borderId="1" xfId="0" applyFont="1" applyFill="1" applyBorder="1" applyAlignment="1">
      <alignment horizontal="left" vertical="center" wrapText="1" indent="3"/>
    </xf>
    <xf numFmtId="0" fontId="6" fillId="3" borderId="2" xfId="0" applyFont="1" applyFill="1" applyBorder="1" applyAlignment="1">
      <alignment horizontal="left" vertical="center" wrapText="1" indent="3"/>
    </xf>
    <xf numFmtId="0" fontId="6" fillId="3" borderId="4" xfId="0" applyFont="1" applyFill="1" applyBorder="1" applyAlignment="1">
      <alignment horizontal="left" vertical="center" wrapText="1" indent="3"/>
    </xf>
    <xf numFmtId="0" fontId="6" fillId="3" borderId="1" xfId="0" applyFont="1" applyFill="1" applyBorder="1" applyAlignment="1">
      <alignment horizontal="left" vertical="center" wrapText="1" indent="4"/>
    </xf>
    <xf numFmtId="0" fontId="6" fillId="3" borderId="2" xfId="0" applyFont="1" applyFill="1" applyBorder="1" applyAlignment="1">
      <alignment horizontal="left" vertical="center" wrapText="1" indent="4"/>
    </xf>
    <xf numFmtId="0" fontId="6" fillId="3" borderId="4" xfId="0" applyFont="1" applyFill="1" applyBorder="1" applyAlignment="1">
      <alignment horizontal="left" vertical="center" wrapText="1" indent="4"/>
    </xf>
    <xf numFmtId="0" fontId="6" fillId="3" borderId="1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14" fillId="4" borderId="2" xfId="0" applyFont="1" applyFill="1" applyBorder="1" applyAlignment="1">
      <alignment horizontal="center" vertical="center" wrapText="1"/>
    </xf>
    <xf numFmtId="0" fontId="14" fillId="4" borderId="4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 indent="7"/>
    </xf>
    <xf numFmtId="0" fontId="0" fillId="0" borderId="4" xfId="0" applyBorder="1" applyAlignment="1">
      <alignment horizontal="left" vertical="center" wrapText="1" indent="7"/>
    </xf>
  </cellXfs>
  <cellStyles count="2">
    <cellStyle name="Normalno" xfId="0" builtinId="0"/>
    <cellStyle name="Obično_List5" xfId="1" xr:uid="{E371FD1A-9B28-4066-BBBC-DF2A6C8ADA5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7"/>
  <sheetViews>
    <sheetView tabSelected="1" topLeftCell="B1" zoomScale="80" zoomScaleNormal="80" workbookViewId="0">
      <selection activeCell="I34" sqref="I34"/>
    </sheetView>
  </sheetViews>
  <sheetFormatPr defaultRowHeight="15" x14ac:dyDescent="0.25"/>
  <cols>
    <col min="5" max="12" width="25.28515625" customWidth="1"/>
  </cols>
  <sheetData>
    <row r="1" spans="1:12" ht="42" customHeight="1" x14ac:dyDescent="0.25">
      <c r="A1" s="112" t="s">
        <v>122</v>
      </c>
      <c r="B1" s="112"/>
      <c r="C1" s="112"/>
      <c r="D1" s="112"/>
      <c r="E1" s="112"/>
      <c r="F1" s="112"/>
      <c r="G1" s="112"/>
      <c r="H1" s="112"/>
      <c r="I1" s="112"/>
      <c r="J1" s="112"/>
      <c r="K1" s="45"/>
      <c r="L1" s="45"/>
    </row>
    <row r="2" spans="1:12" ht="18" customHeight="1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 ht="15.75" customHeight="1" x14ac:dyDescent="0.25">
      <c r="A3" s="112" t="s">
        <v>22</v>
      </c>
      <c r="B3" s="112"/>
      <c r="C3" s="112"/>
      <c r="D3" s="112"/>
      <c r="E3" s="112"/>
      <c r="F3" s="112"/>
      <c r="G3" s="112"/>
      <c r="H3" s="112"/>
      <c r="I3" s="112"/>
      <c r="J3" s="112"/>
      <c r="K3" s="43"/>
      <c r="L3" s="43"/>
    </row>
    <row r="4" spans="1:12" ht="18" x14ac:dyDescent="0.25">
      <c r="A4" s="5"/>
      <c r="B4" s="5"/>
      <c r="C4" s="5"/>
      <c r="D4" s="5"/>
      <c r="E4" s="5"/>
      <c r="F4" s="5"/>
      <c r="G4" s="5"/>
      <c r="H4" s="5"/>
      <c r="I4" s="5"/>
      <c r="J4" s="5"/>
      <c r="K4" s="6"/>
      <c r="L4" s="6"/>
    </row>
    <row r="5" spans="1:12" ht="18" customHeight="1" x14ac:dyDescent="0.25">
      <c r="A5" s="112" t="s">
        <v>41</v>
      </c>
      <c r="B5" s="112"/>
      <c r="C5" s="112"/>
      <c r="D5" s="112"/>
      <c r="E5" s="112"/>
      <c r="F5" s="112"/>
      <c r="G5" s="112"/>
      <c r="H5" s="112"/>
      <c r="I5" s="112"/>
      <c r="J5" s="112"/>
      <c r="K5" s="42"/>
      <c r="L5" s="42"/>
    </row>
    <row r="6" spans="1:12" ht="18" x14ac:dyDescent="0.25">
      <c r="A6" s="1"/>
      <c r="B6" s="2"/>
      <c r="C6" s="2"/>
      <c r="D6" s="2"/>
      <c r="E6" s="7"/>
      <c r="F6" s="7"/>
      <c r="G6" s="7"/>
      <c r="H6" s="8"/>
      <c r="I6" s="8"/>
      <c r="J6" s="35" t="s">
        <v>44</v>
      </c>
    </row>
    <row r="7" spans="1:12" ht="25.5" x14ac:dyDescent="0.25">
      <c r="A7" s="27"/>
      <c r="B7" s="28"/>
      <c r="C7" s="28"/>
      <c r="D7" s="29"/>
      <c r="E7" s="30"/>
      <c r="F7" s="65" t="s">
        <v>123</v>
      </c>
      <c r="G7" s="65" t="s">
        <v>124</v>
      </c>
      <c r="H7" s="4" t="s">
        <v>125</v>
      </c>
      <c r="I7" s="4" t="s">
        <v>78</v>
      </c>
      <c r="J7" s="4" t="s">
        <v>126</v>
      </c>
    </row>
    <row r="8" spans="1:12" x14ac:dyDescent="0.25">
      <c r="A8" s="113" t="s">
        <v>79</v>
      </c>
      <c r="B8" s="109"/>
      <c r="C8" s="109"/>
      <c r="D8" s="109"/>
      <c r="E8" s="118"/>
      <c r="F8" s="83">
        <v>4618830.43</v>
      </c>
      <c r="G8" s="79">
        <v>4931610</v>
      </c>
      <c r="H8" s="32">
        <v>5046598</v>
      </c>
      <c r="I8" s="32">
        <v>5100851</v>
      </c>
      <c r="J8" s="32">
        <v>5126124</v>
      </c>
    </row>
    <row r="9" spans="1:12" x14ac:dyDescent="0.25">
      <c r="A9" s="117" t="s">
        <v>80</v>
      </c>
      <c r="B9" s="118"/>
      <c r="C9" s="118"/>
      <c r="D9" s="118"/>
      <c r="E9" s="118"/>
      <c r="F9" s="84">
        <v>0</v>
      </c>
      <c r="G9" s="75">
        <v>0</v>
      </c>
      <c r="H9" s="32">
        <v>0</v>
      </c>
      <c r="I9" s="32">
        <v>0</v>
      </c>
      <c r="J9" s="32">
        <v>0</v>
      </c>
    </row>
    <row r="10" spans="1:12" x14ac:dyDescent="0.25">
      <c r="A10" s="119" t="s">
        <v>0</v>
      </c>
      <c r="B10" s="116"/>
      <c r="C10" s="116"/>
      <c r="D10" s="116"/>
      <c r="E10" s="120"/>
      <c r="F10" s="85">
        <f>F8+F9</f>
        <v>4618830.43</v>
      </c>
      <c r="G10" s="31">
        <f>G8+G9</f>
        <v>4931610</v>
      </c>
      <c r="H10" s="31">
        <f>H8+H9</f>
        <v>5046598</v>
      </c>
      <c r="I10" s="31">
        <f>I8+I9</f>
        <v>5100851</v>
      </c>
      <c r="J10" s="31">
        <f>J8+J9</f>
        <v>5126124</v>
      </c>
    </row>
    <row r="11" spans="1:12" x14ac:dyDescent="0.25">
      <c r="A11" s="108" t="s">
        <v>81</v>
      </c>
      <c r="B11" s="109"/>
      <c r="C11" s="109"/>
      <c r="D11" s="109"/>
      <c r="E11" s="109"/>
      <c r="F11" s="86">
        <v>4414217.68</v>
      </c>
      <c r="G11" s="80">
        <v>4954800</v>
      </c>
      <c r="H11" s="32">
        <v>5046598</v>
      </c>
      <c r="I11" s="32">
        <v>5100851</v>
      </c>
      <c r="J11" s="33">
        <v>5126124</v>
      </c>
    </row>
    <row r="12" spans="1:12" x14ac:dyDescent="0.25">
      <c r="A12" s="117" t="s">
        <v>82</v>
      </c>
      <c r="B12" s="118"/>
      <c r="C12" s="118"/>
      <c r="D12" s="118"/>
      <c r="E12" s="118"/>
      <c r="F12" s="83">
        <v>192071.45</v>
      </c>
      <c r="G12" s="74">
        <v>0</v>
      </c>
      <c r="H12" s="32">
        <v>0</v>
      </c>
      <c r="I12" s="32">
        <v>0</v>
      </c>
      <c r="J12" s="33">
        <v>0</v>
      </c>
    </row>
    <row r="13" spans="1:12" x14ac:dyDescent="0.25">
      <c r="A13" s="36" t="s">
        <v>1</v>
      </c>
      <c r="B13" s="37"/>
      <c r="C13" s="37"/>
      <c r="D13" s="37"/>
      <c r="E13" s="37"/>
      <c r="F13" s="85">
        <f>F11+F12</f>
        <v>4606289.13</v>
      </c>
      <c r="G13" s="31">
        <f>G11+G12</f>
        <v>4954800</v>
      </c>
      <c r="H13" s="31">
        <f>H11+H12</f>
        <v>5046598</v>
      </c>
      <c r="I13" s="31">
        <f>I11+I12</f>
        <v>5100851</v>
      </c>
      <c r="J13" s="31">
        <f>J11+J12</f>
        <v>5126124</v>
      </c>
    </row>
    <row r="14" spans="1:12" x14ac:dyDescent="0.25">
      <c r="A14" s="115" t="s">
        <v>2</v>
      </c>
      <c r="B14" s="116"/>
      <c r="C14" s="116"/>
      <c r="D14" s="116"/>
      <c r="E14" s="116"/>
      <c r="F14" s="87">
        <f>F10-F13</f>
        <v>12541.299999999814</v>
      </c>
      <c r="G14" s="34">
        <f>G10-G13</f>
        <v>-23190</v>
      </c>
      <c r="H14" s="34">
        <f>H10-H13</f>
        <v>0</v>
      </c>
      <c r="I14" s="34">
        <f>I10-I13</f>
        <v>0</v>
      </c>
      <c r="J14" s="34">
        <f>J10-J13</f>
        <v>0</v>
      </c>
    </row>
    <row r="15" spans="1:12" ht="18" x14ac:dyDescent="0.25">
      <c r="A15" s="5"/>
      <c r="B15" s="9"/>
      <c r="C15" s="9"/>
      <c r="D15" s="9"/>
      <c r="E15" s="9"/>
      <c r="F15" s="9"/>
      <c r="G15" s="9"/>
      <c r="H15" s="9"/>
      <c r="I15" s="9"/>
      <c r="J15" s="3"/>
      <c r="K15" s="3"/>
      <c r="L15" s="3"/>
    </row>
    <row r="16" spans="1:12" ht="18" customHeight="1" x14ac:dyDescent="0.25">
      <c r="A16" s="112" t="s">
        <v>42</v>
      </c>
      <c r="B16" s="112"/>
      <c r="C16" s="112"/>
      <c r="D16" s="112"/>
      <c r="E16" s="112"/>
      <c r="F16" s="112"/>
      <c r="G16" s="112"/>
      <c r="H16" s="112"/>
      <c r="I16" s="112"/>
      <c r="J16" s="112"/>
      <c r="K16" s="42"/>
      <c r="L16" s="42"/>
    </row>
    <row r="17" spans="1:12" ht="18" x14ac:dyDescent="0.25">
      <c r="A17" s="5"/>
      <c r="B17" s="9"/>
      <c r="C17" s="9"/>
      <c r="D17" s="9"/>
      <c r="E17" s="9"/>
      <c r="F17" s="9"/>
      <c r="G17" s="9"/>
      <c r="H17" s="3"/>
      <c r="I17" s="3"/>
      <c r="J17" s="3"/>
    </row>
    <row r="18" spans="1:12" ht="25.5" x14ac:dyDescent="0.25">
      <c r="A18" s="27"/>
      <c r="B18" s="28"/>
      <c r="C18" s="28"/>
      <c r="D18" s="29"/>
      <c r="E18" s="30"/>
      <c r="F18" s="65" t="s">
        <v>123</v>
      </c>
      <c r="G18" s="76" t="s">
        <v>124</v>
      </c>
      <c r="H18" s="4" t="s">
        <v>125</v>
      </c>
      <c r="I18" s="4" t="s">
        <v>78</v>
      </c>
      <c r="J18" s="4" t="s">
        <v>126</v>
      </c>
    </row>
    <row r="19" spans="1:12" ht="15.75" customHeight="1" x14ac:dyDescent="0.25">
      <c r="A19" s="113" t="s">
        <v>83</v>
      </c>
      <c r="B19" s="114"/>
      <c r="C19" s="114"/>
      <c r="D19" s="114"/>
      <c r="E19" s="114"/>
      <c r="F19" s="88">
        <v>0</v>
      </c>
      <c r="G19" s="77">
        <v>0</v>
      </c>
      <c r="H19" s="32">
        <v>0</v>
      </c>
      <c r="I19" s="32">
        <v>0</v>
      </c>
      <c r="J19" s="32">
        <v>0</v>
      </c>
    </row>
    <row r="20" spans="1:12" x14ac:dyDescent="0.25">
      <c r="A20" s="113" t="s">
        <v>84</v>
      </c>
      <c r="B20" s="109"/>
      <c r="C20" s="109"/>
      <c r="D20" s="109"/>
      <c r="E20" s="109"/>
      <c r="F20" s="88">
        <v>0</v>
      </c>
      <c r="G20" s="77">
        <v>0</v>
      </c>
      <c r="H20" s="32">
        <v>0</v>
      </c>
      <c r="I20" s="32">
        <v>0</v>
      </c>
      <c r="J20" s="32">
        <v>0</v>
      </c>
    </row>
    <row r="21" spans="1:12" x14ac:dyDescent="0.25">
      <c r="A21" s="110" t="s">
        <v>85</v>
      </c>
      <c r="B21" s="111"/>
      <c r="C21" s="111"/>
      <c r="D21" s="111"/>
      <c r="E21" s="111"/>
      <c r="F21" s="89">
        <v>0</v>
      </c>
      <c r="G21" s="78">
        <v>0</v>
      </c>
      <c r="H21" s="64"/>
      <c r="I21" s="64"/>
      <c r="J21" s="32"/>
    </row>
    <row r="22" spans="1:12" x14ac:dyDescent="0.25">
      <c r="A22" s="110" t="s">
        <v>30</v>
      </c>
      <c r="B22" s="111"/>
      <c r="C22" s="111"/>
      <c r="D22" s="111"/>
      <c r="E22" s="111"/>
      <c r="F22" s="89">
        <v>11999.68</v>
      </c>
      <c r="G22" s="78">
        <v>23594</v>
      </c>
      <c r="H22" s="82">
        <v>404</v>
      </c>
      <c r="I22" s="46">
        <v>404</v>
      </c>
      <c r="J22" s="47">
        <v>404</v>
      </c>
    </row>
    <row r="23" spans="1:12" x14ac:dyDescent="0.25">
      <c r="A23" s="110" t="s">
        <v>31</v>
      </c>
      <c r="B23" s="111"/>
      <c r="C23" s="111"/>
      <c r="D23" s="111"/>
      <c r="E23" s="111"/>
      <c r="F23" s="89">
        <v>24540.98</v>
      </c>
      <c r="G23" s="78">
        <v>404</v>
      </c>
      <c r="H23" s="46">
        <v>404</v>
      </c>
      <c r="I23" s="46">
        <v>404</v>
      </c>
      <c r="J23" s="47">
        <v>404</v>
      </c>
    </row>
    <row r="24" spans="1:12" x14ac:dyDescent="0.25">
      <c r="A24" s="115" t="s">
        <v>3</v>
      </c>
      <c r="B24" s="116"/>
      <c r="C24" s="116"/>
      <c r="D24" s="116"/>
      <c r="E24" s="116"/>
      <c r="F24" s="85">
        <f>F19+F20+F22+-F23</f>
        <v>-12541.3</v>
      </c>
      <c r="G24" s="31">
        <f>G19+G20+G22+-G23</f>
        <v>23190</v>
      </c>
      <c r="H24" s="31">
        <f>H19+H20+H22+-H23</f>
        <v>0</v>
      </c>
      <c r="I24" s="31">
        <f t="shared" ref="I24:J24" si="0">I19+I20+I22+-I23</f>
        <v>0</v>
      </c>
      <c r="J24" s="31">
        <f t="shared" si="0"/>
        <v>0</v>
      </c>
    </row>
    <row r="25" spans="1:12" x14ac:dyDescent="0.25">
      <c r="A25" s="108" t="s">
        <v>4</v>
      </c>
      <c r="B25" s="109"/>
      <c r="C25" s="109"/>
      <c r="D25" s="109"/>
      <c r="E25" s="109"/>
      <c r="F25" s="90">
        <f>F14+F24</f>
        <v>-1.8553691916167736E-10</v>
      </c>
      <c r="G25" s="32">
        <f>G14+G24</f>
        <v>0</v>
      </c>
      <c r="H25" s="32">
        <f>H14+H24</f>
        <v>0</v>
      </c>
      <c r="I25" s="32">
        <f>I14+I24</f>
        <v>0</v>
      </c>
      <c r="J25" s="32">
        <f>J14+J24</f>
        <v>0</v>
      </c>
    </row>
    <row r="26" spans="1:12" ht="11.25" customHeight="1" x14ac:dyDescent="0.25">
      <c r="A26" s="19"/>
      <c r="B26" s="20"/>
      <c r="C26" s="20"/>
      <c r="D26" s="20"/>
      <c r="E26" s="20"/>
      <c r="F26" s="20"/>
      <c r="G26" s="20"/>
      <c r="H26" s="21"/>
      <c r="I26" s="21"/>
      <c r="J26" s="21"/>
      <c r="K26" s="21"/>
      <c r="L26" s="21"/>
    </row>
    <row r="27" spans="1:12" ht="15" customHeight="1" x14ac:dyDescent="0.25"/>
  </sheetData>
  <mergeCells count="17">
    <mergeCell ref="A1:J1"/>
    <mergeCell ref="A3:J3"/>
    <mergeCell ref="A5:J5"/>
    <mergeCell ref="A12:E12"/>
    <mergeCell ref="A14:E14"/>
    <mergeCell ref="A11:E11"/>
    <mergeCell ref="A10:E10"/>
    <mergeCell ref="A8:E8"/>
    <mergeCell ref="A9:E9"/>
    <mergeCell ref="A25:E25"/>
    <mergeCell ref="A22:E22"/>
    <mergeCell ref="A23:E23"/>
    <mergeCell ref="A16:J16"/>
    <mergeCell ref="A19:E19"/>
    <mergeCell ref="A20:E20"/>
    <mergeCell ref="A24:E24"/>
    <mergeCell ref="A21:E21"/>
  </mergeCells>
  <pageMargins left="0.7" right="0.7" top="0.75" bottom="0.75" header="0.3" footer="0.3"/>
  <pageSetup paperSize="9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32"/>
  <sheetViews>
    <sheetView topLeftCell="A3" workbookViewId="0">
      <selection activeCell="I35" sqref="I35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5.42578125" bestFit="1" customWidth="1"/>
    <col min="4" max="4" width="44.7109375" customWidth="1"/>
    <col min="5" max="5" width="18.85546875" customWidth="1"/>
    <col min="6" max="6" width="20.140625" customWidth="1"/>
    <col min="7" max="11" width="25.28515625" customWidth="1"/>
  </cols>
  <sheetData>
    <row r="1" spans="1:11" ht="18" x14ac:dyDescent="0.25">
      <c r="A1" s="5"/>
      <c r="B1" s="5"/>
      <c r="C1" s="5"/>
      <c r="D1" s="5"/>
      <c r="E1" s="5"/>
      <c r="F1" s="5"/>
      <c r="G1" s="5"/>
      <c r="H1" s="5"/>
      <c r="I1" s="5"/>
      <c r="J1" s="5"/>
      <c r="K1" s="5"/>
    </row>
    <row r="2" spans="1:11" ht="15.75" x14ac:dyDescent="0.25">
      <c r="A2" s="112" t="s">
        <v>22</v>
      </c>
      <c r="B2" s="112"/>
      <c r="C2" s="112"/>
      <c r="D2" s="112"/>
      <c r="E2" s="112"/>
      <c r="F2" s="112"/>
      <c r="G2" s="112"/>
      <c r="H2" s="112"/>
      <c r="I2" s="112"/>
      <c r="J2" s="43"/>
      <c r="K2" s="43"/>
    </row>
    <row r="3" spans="1:11" ht="18" x14ac:dyDescent="0.25">
      <c r="A3" s="5"/>
      <c r="B3" s="5"/>
      <c r="C3" s="5"/>
      <c r="D3" s="5"/>
      <c r="E3" s="5"/>
      <c r="F3" s="5"/>
      <c r="G3" s="5"/>
      <c r="H3" s="5"/>
      <c r="I3" s="5"/>
      <c r="J3" s="6"/>
      <c r="K3" s="6"/>
    </row>
    <row r="4" spans="1:11" ht="15.75" x14ac:dyDescent="0.25">
      <c r="A4" s="112" t="s">
        <v>6</v>
      </c>
      <c r="B4" s="112"/>
      <c r="C4" s="112"/>
      <c r="D4" s="112"/>
      <c r="E4" s="112"/>
      <c r="F4" s="112"/>
      <c r="G4" s="112"/>
      <c r="H4" s="112"/>
      <c r="I4" s="112"/>
      <c r="J4" s="42"/>
      <c r="K4" s="42"/>
    </row>
    <row r="5" spans="1:11" ht="18" x14ac:dyDescent="0.25">
      <c r="A5" s="5"/>
      <c r="B5" s="5"/>
      <c r="C5" s="5"/>
      <c r="D5" s="5"/>
      <c r="E5" s="5"/>
      <c r="F5" s="5"/>
      <c r="G5" s="5"/>
      <c r="H5" s="5"/>
      <c r="I5" s="5"/>
      <c r="J5" s="6"/>
      <c r="K5" s="6"/>
    </row>
    <row r="6" spans="1:11" ht="15.75" x14ac:dyDescent="0.25">
      <c r="A6" s="112" t="s">
        <v>86</v>
      </c>
      <c r="B6" s="112"/>
      <c r="C6" s="112"/>
      <c r="D6" s="112"/>
      <c r="E6" s="112"/>
      <c r="F6" s="112"/>
      <c r="G6" s="112"/>
      <c r="H6" s="112"/>
      <c r="I6" s="112"/>
      <c r="J6" s="44"/>
      <c r="K6" s="44"/>
    </row>
    <row r="7" spans="1:11" ht="18" x14ac:dyDescent="0.25">
      <c r="A7" s="5"/>
      <c r="B7" s="5"/>
      <c r="C7" s="5"/>
      <c r="D7" s="5"/>
      <c r="E7" s="5"/>
      <c r="F7" s="5"/>
      <c r="G7" s="5"/>
      <c r="H7" s="5"/>
      <c r="I7" s="5"/>
      <c r="J7" s="6"/>
      <c r="K7" s="6"/>
    </row>
    <row r="8" spans="1:11" ht="25.5" x14ac:dyDescent="0.25">
      <c r="A8" s="23" t="s">
        <v>7</v>
      </c>
      <c r="B8" s="22" t="s">
        <v>8</v>
      </c>
      <c r="C8" s="22" t="s">
        <v>9</v>
      </c>
      <c r="D8" s="22" t="s">
        <v>5</v>
      </c>
      <c r="E8" s="22" t="s">
        <v>123</v>
      </c>
      <c r="F8" s="22" t="s">
        <v>124</v>
      </c>
      <c r="G8" s="23" t="s">
        <v>125</v>
      </c>
      <c r="H8" s="23" t="s">
        <v>78</v>
      </c>
      <c r="I8" s="23" t="s">
        <v>126</v>
      </c>
    </row>
    <row r="9" spans="1:11" x14ac:dyDescent="0.25">
      <c r="A9" s="12"/>
      <c r="B9" s="12"/>
      <c r="C9" s="12"/>
      <c r="D9" s="12" t="s">
        <v>43</v>
      </c>
      <c r="E9" s="91">
        <f>SUM(E10+E15)</f>
        <v>4618830.43</v>
      </c>
      <c r="F9" s="10">
        <v>4931610</v>
      </c>
      <c r="G9" s="10">
        <f>SUM(G10+G15)</f>
        <v>5046598</v>
      </c>
      <c r="H9" s="10">
        <f>SUM(H10+H15)</f>
        <v>5100851</v>
      </c>
      <c r="I9" s="10">
        <f>SUM(I10+I15)</f>
        <v>5126124</v>
      </c>
    </row>
    <row r="10" spans="1:11" x14ac:dyDescent="0.25">
      <c r="A10" s="49">
        <v>6</v>
      </c>
      <c r="B10" s="49"/>
      <c r="C10" s="49"/>
      <c r="D10" s="49" t="s">
        <v>10</v>
      </c>
      <c r="E10" s="92">
        <f>E11+E12+E13+E14+E15</f>
        <v>4618830.43</v>
      </c>
      <c r="F10" s="50">
        <f>F11+F12+F13+F14+F15</f>
        <v>4931610</v>
      </c>
      <c r="G10" s="50">
        <f>G11+G12+G13+G14+G15</f>
        <v>5046598</v>
      </c>
      <c r="H10" s="50">
        <f>H11+H12+H13+H14+H15</f>
        <v>5100851</v>
      </c>
      <c r="I10" s="50">
        <f>I11+I12+I13+I14+I15</f>
        <v>5126124</v>
      </c>
    </row>
    <row r="11" spans="1:11" s="63" customFormat="1" ht="25.5" x14ac:dyDescent="0.25">
      <c r="A11" s="12"/>
      <c r="B11" s="16">
        <v>63</v>
      </c>
      <c r="C11" s="16"/>
      <c r="D11" s="16" t="s">
        <v>27</v>
      </c>
      <c r="E11" s="91">
        <v>28092.720000000001</v>
      </c>
      <c r="F11" s="10">
        <v>0</v>
      </c>
      <c r="G11" s="10">
        <v>29957</v>
      </c>
      <c r="H11" s="10">
        <v>29957</v>
      </c>
      <c r="I11" s="10">
        <v>29957</v>
      </c>
    </row>
    <row r="12" spans="1:11" s="63" customFormat="1" x14ac:dyDescent="0.25">
      <c r="A12" s="13"/>
      <c r="B12" s="13">
        <v>65</v>
      </c>
      <c r="C12" s="14"/>
      <c r="D12" s="14" t="s">
        <v>45</v>
      </c>
      <c r="E12" s="91">
        <v>560858.26</v>
      </c>
      <c r="F12" s="10">
        <v>580000</v>
      </c>
      <c r="G12" s="10">
        <v>550000</v>
      </c>
      <c r="H12" s="10">
        <v>555500</v>
      </c>
      <c r="I12" s="10">
        <v>561055</v>
      </c>
    </row>
    <row r="13" spans="1:11" s="63" customFormat="1" ht="25.5" x14ac:dyDescent="0.25">
      <c r="A13" s="13"/>
      <c r="B13" s="13">
        <v>66</v>
      </c>
      <c r="C13" s="14"/>
      <c r="D13" s="16" t="s">
        <v>32</v>
      </c>
      <c r="E13" s="91">
        <v>91285.7</v>
      </c>
      <c r="F13" s="10">
        <v>89298</v>
      </c>
      <c r="G13" s="10">
        <v>92528</v>
      </c>
      <c r="H13" s="10">
        <v>93444</v>
      </c>
      <c r="I13" s="10">
        <v>94368</v>
      </c>
    </row>
    <row r="14" spans="1:11" s="63" customFormat="1" x14ac:dyDescent="0.25">
      <c r="A14" s="13"/>
      <c r="B14" s="13">
        <v>67</v>
      </c>
      <c r="C14" s="14"/>
      <c r="D14" s="16" t="s">
        <v>47</v>
      </c>
      <c r="E14" s="91">
        <v>3938593.75</v>
      </c>
      <c r="F14" s="10">
        <v>4262312</v>
      </c>
      <c r="G14" s="10">
        <v>4374113</v>
      </c>
      <c r="H14" s="10">
        <v>4421950</v>
      </c>
      <c r="I14" s="10">
        <v>4440744</v>
      </c>
    </row>
    <row r="15" spans="1:11" x14ac:dyDescent="0.25">
      <c r="A15" s="51">
        <v>7</v>
      </c>
      <c r="B15" s="52"/>
      <c r="C15" s="53"/>
      <c r="D15" s="54" t="s">
        <v>39</v>
      </c>
      <c r="E15" s="92">
        <v>0</v>
      </c>
      <c r="F15" s="50">
        <v>0</v>
      </c>
      <c r="G15" s="50">
        <v>0</v>
      </c>
      <c r="H15" s="50">
        <v>0</v>
      </c>
      <c r="I15" s="50">
        <v>0</v>
      </c>
    </row>
    <row r="16" spans="1:11" x14ac:dyDescent="0.25">
      <c r="A16" s="13"/>
      <c r="B16" s="13">
        <v>72</v>
      </c>
      <c r="C16" s="14"/>
      <c r="D16" s="41" t="s">
        <v>40</v>
      </c>
      <c r="E16" s="91">
        <v>0</v>
      </c>
      <c r="F16" s="10">
        <v>0</v>
      </c>
      <c r="G16" s="10">
        <v>0</v>
      </c>
      <c r="H16" s="10">
        <v>0</v>
      </c>
      <c r="I16" s="10">
        <v>0</v>
      </c>
    </row>
    <row r="17" spans="1:11" x14ac:dyDescent="0.25">
      <c r="A17" s="13"/>
      <c r="B17" s="13"/>
      <c r="C17" s="14"/>
      <c r="D17" s="18"/>
      <c r="E17" s="93"/>
      <c r="F17" s="18"/>
      <c r="G17" s="10"/>
      <c r="H17" s="10"/>
      <c r="I17" s="10"/>
    </row>
    <row r="18" spans="1:11" x14ac:dyDescent="0.25">
      <c r="A18" s="13"/>
      <c r="B18" s="13"/>
      <c r="C18" s="14"/>
      <c r="D18" s="18"/>
      <c r="E18" s="93"/>
      <c r="F18" s="18"/>
      <c r="G18" s="10"/>
      <c r="H18" s="10"/>
      <c r="I18" s="10"/>
    </row>
    <row r="20" spans="1:11" ht="18" x14ac:dyDescent="0.25">
      <c r="A20" s="5"/>
      <c r="B20" s="5"/>
      <c r="C20" s="5"/>
      <c r="D20" s="5"/>
      <c r="E20" s="5"/>
      <c r="F20" s="5"/>
      <c r="G20" s="5"/>
      <c r="H20" s="5"/>
      <c r="I20" s="5"/>
      <c r="J20" s="6"/>
      <c r="K20" s="6"/>
    </row>
    <row r="21" spans="1:11" ht="25.5" x14ac:dyDescent="0.25">
      <c r="A21" s="23" t="s">
        <v>7</v>
      </c>
      <c r="B21" s="22" t="s">
        <v>8</v>
      </c>
      <c r="C21" s="22" t="s">
        <v>9</v>
      </c>
      <c r="D21" s="22" t="s">
        <v>12</v>
      </c>
      <c r="E21" s="22" t="s">
        <v>123</v>
      </c>
      <c r="F21" s="22" t="s">
        <v>124</v>
      </c>
      <c r="G21" s="23" t="s">
        <v>125</v>
      </c>
      <c r="H21" s="23" t="s">
        <v>78</v>
      </c>
      <c r="I21" s="23" t="s">
        <v>126</v>
      </c>
    </row>
    <row r="22" spans="1:11" x14ac:dyDescent="0.25">
      <c r="A22" s="49"/>
      <c r="B22" s="49"/>
      <c r="C22" s="49"/>
      <c r="D22" s="49" t="s">
        <v>17</v>
      </c>
      <c r="E22" s="92">
        <f>E23+E29</f>
        <v>4606289.13</v>
      </c>
      <c r="F22" s="50">
        <f>F23+F29</f>
        <v>4954800</v>
      </c>
      <c r="G22" s="50">
        <f>G23+G29</f>
        <v>5046598</v>
      </c>
      <c r="H22" s="50">
        <f>H23+H29</f>
        <v>5100851</v>
      </c>
      <c r="I22" s="50">
        <f>I23+I29</f>
        <v>5126124</v>
      </c>
    </row>
    <row r="23" spans="1:11" x14ac:dyDescent="0.25">
      <c r="A23" s="55">
        <v>3</v>
      </c>
      <c r="B23" s="55"/>
      <c r="C23" s="55"/>
      <c r="D23" s="55" t="s">
        <v>13</v>
      </c>
      <c r="E23" s="94">
        <f>SUM(E24:E28)</f>
        <v>4414217.68</v>
      </c>
      <c r="F23" s="56">
        <f>SUM(F24:F28)</f>
        <v>4954800</v>
      </c>
      <c r="G23" s="56">
        <f>SUM(G24:G28)</f>
        <v>5046598</v>
      </c>
      <c r="H23" s="56">
        <f>SUM(H24:H28)</f>
        <v>5100851</v>
      </c>
      <c r="I23" s="56">
        <f>SUM(I24:I28)</f>
        <v>5126124</v>
      </c>
    </row>
    <row r="24" spans="1:11" x14ac:dyDescent="0.25">
      <c r="A24" s="12"/>
      <c r="B24" s="16">
        <v>31</v>
      </c>
      <c r="C24" s="16"/>
      <c r="D24" s="16" t="s">
        <v>14</v>
      </c>
      <c r="E24" s="91">
        <v>2901372.61</v>
      </c>
      <c r="F24" s="10">
        <v>3415574</v>
      </c>
      <c r="G24" s="10">
        <v>3331132</v>
      </c>
      <c r="H24" s="10">
        <v>3368963</v>
      </c>
      <c r="I24" s="10">
        <v>3377662</v>
      </c>
    </row>
    <row r="25" spans="1:11" x14ac:dyDescent="0.25">
      <c r="A25" s="13"/>
      <c r="B25" s="13">
        <v>32</v>
      </c>
      <c r="C25" s="14"/>
      <c r="D25" s="13" t="s">
        <v>25</v>
      </c>
      <c r="E25" s="95">
        <v>1393016.22</v>
      </c>
      <c r="F25" s="81">
        <v>1462966</v>
      </c>
      <c r="G25" s="81">
        <v>1606383</v>
      </c>
      <c r="H25" s="10">
        <v>1621704</v>
      </c>
      <c r="I25" s="10">
        <v>1637144</v>
      </c>
    </row>
    <row r="26" spans="1:11" x14ac:dyDescent="0.25">
      <c r="A26" s="13"/>
      <c r="B26" s="13">
        <v>34</v>
      </c>
      <c r="C26" s="14"/>
      <c r="D26" s="13" t="s">
        <v>48</v>
      </c>
      <c r="E26" s="91">
        <v>3814.51</v>
      </c>
      <c r="F26" s="10">
        <v>4250</v>
      </c>
      <c r="G26" s="10">
        <v>4523</v>
      </c>
      <c r="H26" s="10">
        <v>4574</v>
      </c>
      <c r="I26" s="10">
        <v>4618</v>
      </c>
    </row>
    <row r="27" spans="1:11" x14ac:dyDescent="0.25">
      <c r="A27" s="13"/>
      <c r="B27" s="13">
        <v>36</v>
      </c>
      <c r="C27" s="14"/>
      <c r="D27" s="13" t="s">
        <v>104</v>
      </c>
      <c r="E27" s="91">
        <v>46069.51</v>
      </c>
      <c r="F27" s="10">
        <v>0</v>
      </c>
      <c r="G27" s="10">
        <v>0</v>
      </c>
      <c r="H27" s="10">
        <v>0</v>
      </c>
      <c r="I27" s="10">
        <v>0</v>
      </c>
    </row>
    <row r="28" spans="1:11" x14ac:dyDescent="0.25">
      <c r="A28" s="13"/>
      <c r="B28" s="13">
        <v>37</v>
      </c>
      <c r="C28" s="14"/>
      <c r="D28" s="13" t="s">
        <v>49</v>
      </c>
      <c r="E28" s="91">
        <v>69944.83</v>
      </c>
      <c r="F28" s="10">
        <v>72010</v>
      </c>
      <c r="G28" s="10">
        <v>104560</v>
      </c>
      <c r="H28" s="10">
        <v>105610</v>
      </c>
      <c r="I28" s="10">
        <v>106700</v>
      </c>
    </row>
    <row r="29" spans="1:11" x14ac:dyDescent="0.25">
      <c r="A29" s="57">
        <v>4</v>
      </c>
      <c r="B29" s="57"/>
      <c r="C29" s="57"/>
      <c r="D29" s="58" t="s">
        <v>15</v>
      </c>
      <c r="E29" s="94">
        <f>SUM(E30:E32)</f>
        <v>192071.45</v>
      </c>
      <c r="F29" s="56">
        <v>0</v>
      </c>
      <c r="G29" s="56">
        <v>0</v>
      </c>
      <c r="H29" s="56">
        <v>0</v>
      </c>
      <c r="I29" s="56">
        <v>0</v>
      </c>
    </row>
    <row r="30" spans="1:11" ht="25.5" x14ac:dyDescent="0.25">
      <c r="A30" s="16"/>
      <c r="B30" s="16">
        <v>41</v>
      </c>
      <c r="C30" s="16"/>
      <c r="D30" s="25" t="s">
        <v>105</v>
      </c>
      <c r="E30" s="96">
        <v>0</v>
      </c>
      <c r="F30" s="25"/>
      <c r="G30" s="10"/>
      <c r="H30" s="10"/>
      <c r="I30" s="11"/>
    </row>
    <row r="31" spans="1:11" x14ac:dyDescent="0.25">
      <c r="A31" s="16"/>
      <c r="B31" s="16">
        <v>42</v>
      </c>
      <c r="C31" s="14"/>
      <c r="D31" s="13" t="s">
        <v>106</v>
      </c>
      <c r="E31" s="97">
        <v>94875</v>
      </c>
      <c r="F31" s="14"/>
      <c r="G31" s="10"/>
      <c r="H31" s="10"/>
      <c r="I31" s="11"/>
    </row>
    <row r="32" spans="1:11" x14ac:dyDescent="0.25">
      <c r="A32" s="16"/>
      <c r="B32" s="16">
        <v>45</v>
      </c>
      <c r="C32" s="14"/>
      <c r="D32" s="13" t="s">
        <v>107</v>
      </c>
      <c r="E32" s="97">
        <v>97196.45</v>
      </c>
      <c r="F32" s="14"/>
      <c r="G32" s="10"/>
      <c r="H32" s="10"/>
      <c r="I32" s="11"/>
    </row>
  </sheetData>
  <mergeCells count="3">
    <mergeCell ref="A2:I2"/>
    <mergeCell ref="A4:I4"/>
    <mergeCell ref="A6:I6"/>
  </mergeCells>
  <pageMargins left="0.7" right="0.7" top="0.75" bottom="0.75" header="0.3" footer="0.3"/>
  <pageSetup paperSize="9" scale="7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34"/>
  <sheetViews>
    <sheetView topLeftCell="A5" workbookViewId="0">
      <selection activeCell="C36" sqref="C36"/>
    </sheetView>
  </sheetViews>
  <sheetFormatPr defaultRowHeight="15" x14ac:dyDescent="0.25"/>
  <cols>
    <col min="1" max="1" width="37.7109375" customWidth="1"/>
    <col min="2" max="2" width="21.42578125" customWidth="1"/>
    <col min="3" max="3" width="20.85546875" customWidth="1"/>
    <col min="4" max="8" width="25.28515625" customWidth="1"/>
  </cols>
  <sheetData>
    <row r="1" spans="1:8" ht="18" x14ac:dyDescent="0.25">
      <c r="A1" s="5"/>
      <c r="B1" s="5"/>
      <c r="C1" s="5"/>
      <c r="D1" s="5"/>
      <c r="E1" s="5"/>
      <c r="F1" s="5"/>
      <c r="G1" s="6"/>
      <c r="H1" s="6"/>
    </row>
    <row r="2" spans="1:8" ht="15.75" customHeight="1" x14ac:dyDescent="0.25">
      <c r="A2" s="112" t="s">
        <v>87</v>
      </c>
      <c r="B2" s="112"/>
      <c r="C2" s="112"/>
      <c r="D2" s="112"/>
      <c r="E2" s="112"/>
      <c r="F2" s="112"/>
      <c r="G2" s="44"/>
      <c r="H2" s="44"/>
    </row>
    <row r="3" spans="1:8" ht="18" x14ac:dyDescent="0.25">
      <c r="A3" s="5"/>
      <c r="B3" s="5"/>
      <c r="C3" s="5"/>
      <c r="D3" s="5"/>
      <c r="E3" s="5"/>
      <c r="F3" s="5"/>
      <c r="G3" s="6"/>
      <c r="H3" s="6"/>
    </row>
    <row r="4" spans="1:8" ht="25.5" x14ac:dyDescent="0.25">
      <c r="A4" s="23" t="s">
        <v>16</v>
      </c>
      <c r="B4" s="22" t="s">
        <v>123</v>
      </c>
      <c r="C4" s="22" t="s">
        <v>124</v>
      </c>
      <c r="D4" s="23" t="s">
        <v>125</v>
      </c>
      <c r="E4" s="23" t="s">
        <v>78</v>
      </c>
      <c r="F4" s="23" t="s">
        <v>126</v>
      </c>
    </row>
    <row r="5" spans="1:8" ht="15.75" customHeight="1" x14ac:dyDescent="0.25">
      <c r="A5" s="49" t="s">
        <v>43</v>
      </c>
      <c r="B5" s="92">
        <f>B6+B8+B10+B12+B14+B17</f>
        <v>4426758.9799999995</v>
      </c>
      <c r="C5" s="50">
        <f>C6+C8+C10+C12+C14+C16</f>
        <v>4931610</v>
      </c>
      <c r="D5" s="50">
        <f>D6+D8+D10+D12+D14+D16</f>
        <v>5046598</v>
      </c>
      <c r="E5" s="50">
        <f>E6+E8+E10+E12+E14+E16</f>
        <v>5100851</v>
      </c>
      <c r="F5" s="50">
        <f>F6+F8+F10+F12+F14+F16</f>
        <v>5126124</v>
      </c>
    </row>
    <row r="6" spans="1:8" ht="15.75" customHeight="1" x14ac:dyDescent="0.25">
      <c r="A6" s="55" t="s">
        <v>33</v>
      </c>
      <c r="B6" s="94">
        <f>B7</f>
        <v>3746522.3</v>
      </c>
      <c r="C6" s="56">
        <f>C7</f>
        <v>4262312</v>
      </c>
      <c r="D6" s="56">
        <f>D7</f>
        <v>4374113</v>
      </c>
      <c r="E6" s="56">
        <f t="shared" ref="E6:F6" si="0">E7</f>
        <v>4421950</v>
      </c>
      <c r="F6" s="56">
        <f t="shared" si="0"/>
        <v>4440744</v>
      </c>
    </row>
    <row r="7" spans="1:8" x14ac:dyDescent="0.25">
      <c r="A7" s="39" t="s">
        <v>34</v>
      </c>
      <c r="B7" s="91">
        <v>3746522.3</v>
      </c>
      <c r="C7" s="10">
        <v>4262312</v>
      </c>
      <c r="D7" s="10">
        <v>4374113</v>
      </c>
      <c r="E7" s="10">
        <v>4421950</v>
      </c>
      <c r="F7" s="10">
        <v>4440744</v>
      </c>
    </row>
    <row r="8" spans="1:8" x14ac:dyDescent="0.25">
      <c r="A8" s="55" t="s">
        <v>35</v>
      </c>
      <c r="B8" s="94">
        <f>B9</f>
        <v>0</v>
      </c>
      <c r="C8" s="56">
        <f>C9</f>
        <v>0</v>
      </c>
      <c r="D8" s="56">
        <f>D9</f>
        <v>0</v>
      </c>
      <c r="E8" s="56">
        <f t="shared" ref="E8:F8" si="1">E9</f>
        <v>0</v>
      </c>
      <c r="F8" s="56">
        <f t="shared" si="1"/>
        <v>0</v>
      </c>
    </row>
    <row r="9" spans="1:8" x14ac:dyDescent="0.25">
      <c r="A9" s="40" t="s">
        <v>36</v>
      </c>
      <c r="B9" s="91">
        <v>0</v>
      </c>
      <c r="C9" s="10">
        <v>0</v>
      </c>
      <c r="D9" s="10">
        <v>0</v>
      </c>
      <c r="E9" s="10">
        <v>0</v>
      </c>
      <c r="F9" s="10">
        <v>0</v>
      </c>
    </row>
    <row r="10" spans="1:8" x14ac:dyDescent="0.25">
      <c r="A10" s="55" t="s">
        <v>37</v>
      </c>
      <c r="B10" s="94">
        <f>B11</f>
        <v>91285.7</v>
      </c>
      <c r="C10" s="56">
        <f>C11</f>
        <v>89298</v>
      </c>
      <c r="D10" s="56">
        <f>D11</f>
        <v>92528</v>
      </c>
      <c r="E10" s="56">
        <f t="shared" ref="E10:F10" si="2">E11</f>
        <v>93444</v>
      </c>
      <c r="F10" s="56">
        <f t="shared" si="2"/>
        <v>94368</v>
      </c>
    </row>
    <row r="11" spans="1:8" x14ac:dyDescent="0.25">
      <c r="A11" s="40" t="s">
        <v>38</v>
      </c>
      <c r="B11" s="91">
        <v>91285.7</v>
      </c>
      <c r="C11" s="10">
        <v>89298</v>
      </c>
      <c r="D11" s="10">
        <v>92528</v>
      </c>
      <c r="E11" s="10">
        <v>93444</v>
      </c>
      <c r="F11" s="10">
        <v>94368</v>
      </c>
    </row>
    <row r="12" spans="1:8" x14ac:dyDescent="0.25">
      <c r="A12" s="55" t="s">
        <v>50</v>
      </c>
      <c r="B12" s="94">
        <f>B13</f>
        <v>560858.26</v>
      </c>
      <c r="C12" s="56">
        <f>C13</f>
        <v>580000</v>
      </c>
      <c r="D12" s="56">
        <f>D13</f>
        <v>550000</v>
      </c>
      <c r="E12" s="56">
        <f>E13</f>
        <v>555500</v>
      </c>
      <c r="F12" s="56">
        <f t="shared" ref="F12" si="3">F13</f>
        <v>561055</v>
      </c>
    </row>
    <row r="13" spans="1:8" x14ac:dyDescent="0.25">
      <c r="A13" s="40" t="s">
        <v>51</v>
      </c>
      <c r="B13" s="91">
        <v>560858.26</v>
      </c>
      <c r="C13" s="10">
        <v>580000</v>
      </c>
      <c r="D13" s="10">
        <v>550000</v>
      </c>
      <c r="E13" s="10">
        <v>555500</v>
      </c>
      <c r="F13" s="10">
        <v>561055</v>
      </c>
    </row>
    <row r="14" spans="1:8" x14ac:dyDescent="0.25">
      <c r="A14" s="55" t="s">
        <v>52</v>
      </c>
      <c r="B14" s="94">
        <f>B15</f>
        <v>28092.720000000001</v>
      </c>
      <c r="C14" s="56">
        <f>C15</f>
        <v>0</v>
      </c>
      <c r="D14" s="56">
        <f>D15</f>
        <v>29957</v>
      </c>
      <c r="E14" s="56">
        <f>E15</f>
        <v>29957</v>
      </c>
      <c r="F14" s="56">
        <f>F15</f>
        <v>29957</v>
      </c>
    </row>
    <row r="15" spans="1:8" x14ac:dyDescent="0.25">
      <c r="A15" s="48" t="s">
        <v>53</v>
      </c>
      <c r="B15" s="91">
        <v>28092.720000000001</v>
      </c>
      <c r="C15" s="10">
        <v>0</v>
      </c>
      <c r="D15" s="10">
        <v>29957</v>
      </c>
      <c r="E15" s="10">
        <v>29957</v>
      </c>
      <c r="F15" s="10">
        <v>29957</v>
      </c>
    </row>
    <row r="16" spans="1:8" x14ac:dyDescent="0.25">
      <c r="A16" s="55" t="s">
        <v>108</v>
      </c>
      <c r="B16" s="94">
        <f>B17</f>
        <v>0</v>
      </c>
      <c r="C16" s="56">
        <f>C17</f>
        <v>0</v>
      </c>
      <c r="D16" s="56">
        <f>D17</f>
        <v>0</v>
      </c>
      <c r="E16" s="56">
        <f>E17</f>
        <v>0</v>
      </c>
      <c r="F16" s="56">
        <f>F17</f>
        <v>0</v>
      </c>
    </row>
    <row r="17" spans="1:6" x14ac:dyDescent="0.25">
      <c r="A17" s="48" t="s">
        <v>109</v>
      </c>
      <c r="B17" s="91">
        <v>0</v>
      </c>
      <c r="C17" s="10">
        <v>0</v>
      </c>
      <c r="D17" s="10">
        <v>0</v>
      </c>
      <c r="E17" s="10">
        <v>0</v>
      </c>
      <c r="F17" s="10">
        <v>0</v>
      </c>
    </row>
    <row r="18" spans="1:6" x14ac:dyDescent="0.25">
      <c r="A18" s="69"/>
      <c r="B18" s="69"/>
      <c r="C18" s="69"/>
      <c r="D18" s="70"/>
      <c r="E18" s="70"/>
      <c r="F18" s="70"/>
    </row>
    <row r="19" spans="1:6" x14ac:dyDescent="0.25">
      <c r="A19" s="69"/>
      <c r="B19" s="69"/>
      <c r="C19" s="69"/>
      <c r="D19" s="70"/>
      <c r="E19" s="70"/>
      <c r="F19" s="70"/>
    </row>
    <row r="21" spans="1:6" ht="25.5" x14ac:dyDescent="0.25">
      <c r="A21" s="23" t="s">
        <v>16</v>
      </c>
      <c r="B21" s="22" t="s">
        <v>123</v>
      </c>
      <c r="C21" s="22" t="s">
        <v>124</v>
      </c>
      <c r="D21" s="23" t="s">
        <v>125</v>
      </c>
      <c r="E21" s="23" t="s">
        <v>78</v>
      </c>
      <c r="F21" s="23" t="s">
        <v>126</v>
      </c>
    </row>
    <row r="22" spans="1:6" x14ac:dyDescent="0.25">
      <c r="A22" s="49" t="s">
        <v>17</v>
      </c>
      <c r="B22" s="98">
        <f>B23+B25+B27+B29+B31+B33</f>
        <v>4606289.13</v>
      </c>
      <c r="C22" s="50">
        <f>C23+C25+C27+C29+C31+C33</f>
        <v>4954800</v>
      </c>
      <c r="D22" s="50">
        <f>D23+D25+D27+D29+D31+D33</f>
        <v>5046598</v>
      </c>
      <c r="E22" s="50">
        <f>E23+E25+E27+E29+E31+E33</f>
        <v>5100851</v>
      </c>
      <c r="F22" s="50">
        <f>F23+F25+F27+F29+F31+F33</f>
        <v>5126124</v>
      </c>
    </row>
    <row r="23" spans="1:6" x14ac:dyDescent="0.25">
      <c r="A23" s="55" t="s">
        <v>33</v>
      </c>
      <c r="B23" s="99">
        <f>B24</f>
        <v>3938593.75</v>
      </c>
      <c r="C23" s="56">
        <f>C24</f>
        <v>4262312</v>
      </c>
      <c r="D23" s="56">
        <f>D24</f>
        <v>4374113</v>
      </c>
      <c r="E23" s="56">
        <f t="shared" ref="E23:F23" si="4">E24</f>
        <v>4421950</v>
      </c>
      <c r="F23" s="56">
        <f t="shared" si="4"/>
        <v>4440744</v>
      </c>
    </row>
    <row r="24" spans="1:6" x14ac:dyDescent="0.25">
      <c r="A24" s="39" t="s">
        <v>34</v>
      </c>
      <c r="B24" s="100">
        <v>3938593.75</v>
      </c>
      <c r="C24" s="10">
        <v>4262312</v>
      </c>
      <c r="D24" s="10">
        <v>4374113</v>
      </c>
      <c r="E24" s="10">
        <v>4421950</v>
      </c>
      <c r="F24" s="10">
        <v>4440744</v>
      </c>
    </row>
    <row r="25" spans="1:6" x14ac:dyDescent="0.25">
      <c r="A25" s="55" t="s">
        <v>35</v>
      </c>
      <c r="B25" s="99">
        <f>B26</f>
        <v>0</v>
      </c>
      <c r="C25" s="56">
        <f>C26</f>
        <v>0</v>
      </c>
      <c r="D25" s="56">
        <f>D26</f>
        <v>0</v>
      </c>
      <c r="E25" s="56">
        <f t="shared" ref="E25:F25" si="5">E26</f>
        <v>0</v>
      </c>
      <c r="F25" s="56">
        <f t="shared" si="5"/>
        <v>0</v>
      </c>
    </row>
    <row r="26" spans="1:6" x14ac:dyDescent="0.25">
      <c r="A26" s="40" t="s">
        <v>36</v>
      </c>
      <c r="B26" s="100">
        <v>0</v>
      </c>
      <c r="C26" s="10">
        <v>0</v>
      </c>
      <c r="D26" s="10">
        <v>0</v>
      </c>
      <c r="E26" s="10">
        <v>0</v>
      </c>
      <c r="F26" s="10">
        <v>0</v>
      </c>
    </row>
    <row r="27" spans="1:6" x14ac:dyDescent="0.25">
      <c r="A27" s="55" t="s">
        <v>37</v>
      </c>
      <c r="B27" s="99">
        <f>B28</f>
        <v>91285.7</v>
      </c>
      <c r="C27" s="56">
        <f>C28</f>
        <v>89298</v>
      </c>
      <c r="D27" s="56">
        <f>D28</f>
        <v>92528</v>
      </c>
      <c r="E27" s="56">
        <f t="shared" ref="E27:F27" si="6">E28</f>
        <v>93444</v>
      </c>
      <c r="F27" s="56">
        <f t="shared" si="6"/>
        <v>94368</v>
      </c>
    </row>
    <row r="28" spans="1:6" x14ac:dyDescent="0.25">
      <c r="A28" s="40" t="s">
        <v>38</v>
      </c>
      <c r="B28" s="100">
        <v>91285.7</v>
      </c>
      <c r="C28" s="10">
        <v>89298</v>
      </c>
      <c r="D28" s="10">
        <v>92528</v>
      </c>
      <c r="E28" s="10">
        <v>93444</v>
      </c>
      <c r="F28" s="10">
        <v>94368</v>
      </c>
    </row>
    <row r="29" spans="1:6" x14ac:dyDescent="0.25">
      <c r="A29" s="55" t="s">
        <v>50</v>
      </c>
      <c r="B29" s="99">
        <f>B30</f>
        <v>560212.39</v>
      </c>
      <c r="C29" s="56">
        <f>C30</f>
        <v>580000</v>
      </c>
      <c r="D29" s="56">
        <f>D30</f>
        <v>550000</v>
      </c>
      <c r="E29" s="56">
        <f>E30</f>
        <v>555500</v>
      </c>
      <c r="F29" s="56">
        <f t="shared" ref="F29" si="7">F30</f>
        <v>561055</v>
      </c>
    </row>
    <row r="30" spans="1:6" x14ac:dyDescent="0.25">
      <c r="A30" s="40" t="s">
        <v>51</v>
      </c>
      <c r="B30" s="100">
        <v>560212.39</v>
      </c>
      <c r="C30" s="10">
        <v>580000</v>
      </c>
      <c r="D30" s="10">
        <v>550000</v>
      </c>
      <c r="E30" s="10">
        <v>555500</v>
      </c>
      <c r="F30" s="10">
        <v>561055</v>
      </c>
    </row>
    <row r="31" spans="1:6" x14ac:dyDescent="0.25">
      <c r="A31" s="55" t="s">
        <v>52</v>
      </c>
      <c r="B31" s="99">
        <f>B32</f>
        <v>16197.29</v>
      </c>
      <c r="C31" s="56">
        <f>C32</f>
        <v>23190</v>
      </c>
      <c r="D31" s="56">
        <f>D32</f>
        <v>29957</v>
      </c>
      <c r="E31" s="56">
        <f>E32</f>
        <v>29957</v>
      </c>
      <c r="F31" s="56">
        <f t="shared" ref="F31" si="8">F32</f>
        <v>29957</v>
      </c>
    </row>
    <row r="32" spans="1:6" x14ac:dyDescent="0.25">
      <c r="A32" s="48" t="s">
        <v>53</v>
      </c>
      <c r="B32" s="100">
        <v>16197.29</v>
      </c>
      <c r="C32" s="10">
        <v>23190</v>
      </c>
      <c r="D32" s="10">
        <v>29957</v>
      </c>
      <c r="E32" s="10">
        <v>29957</v>
      </c>
      <c r="F32" s="10">
        <v>29957</v>
      </c>
    </row>
    <row r="33" spans="1:6" x14ac:dyDescent="0.25">
      <c r="A33" s="55" t="s">
        <v>108</v>
      </c>
      <c r="B33" s="99">
        <f>B34</f>
        <v>0</v>
      </c>
      <c r="C33" s="56">
        <f>C34</f>
        <v>0</v>
      </c>
      <c r="D33" s="56">
        <f>D34</f>
        <v>0</v>
      </c>
      <c r="E33" s="56">
        <f>E34</f>
        <v>0</v>
      </c>
      <c r="F33" s="56">
        <f>F34</f>
        <v>0</v>
      </c>
    </row>
    <row r="34" spans="1:6" x14ac:dyDescent="0.25">
      <c r="A34" s="48" t="s">
        <v>109</v>
      </c>
      <c r="B34" s="100">
        <v>0</v>
      </c>
      <c r="C34" s="10">
        <v>0</v>
      </c>
      <c r="D34" s="10">
        <v>0</v>
      </c>
      <c r="E34" s="10">
        <v>0</v>
      </c>
      <c r="F34" s="10">
        <v>0</v>
      </c>
    </row>
  </sheetData>
  <mergeCells count="1">
    <mergeCell ref="A2:F2"/>
  </mergeCells>
  <pageMargins left="0.7" right="0.7" top="0.75" bottom="0.75" header="0.3" footer="0.3"/>
  <pageSetup paperSize="9" scale="8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9"/>
  <sheetViews>
    <sheetView workbookViewId="0">
      <selection activeCell="F15" sqref="F15"/>
    </sheetView>
  </sheetViews>
  <sheetFormatPr defaultRowHeight="15" x14ac:dyDescent="0.25"/>
  <cols>
    <col min="1" max="1" width="37.7109375" customWidth="1"/>
    <col min="2" max="2" width="23.42578125" customWidth="1"/>
    <col min="3" max="3" width="25.42578125" customWidth="1"/>
    <col min="4" max="8" width="25.28515625" customWidth="1"/>
  </cols>
  <sheetData>
    <row r="1" spans="1:8" ht="18" x14ac:dyDescent="0.25">
      <c r="A1" s="5"/>
      <c r="B1" s="5"/>
      <c r="C1" s="5"/>
      <c r="D1" s="5"/>
      <c r="E1" s="5"/>
      <c r="F1" s="5"/>
      <c r="G1" s="6"/>
      <c r="H1" s="6"/>
    </row>
    <row r="2" spans="1:8" ht="15.75" customHeight="1" x14ac:dyDescent="0.25">
      <c r="A2" s="112" t="s">
        <v>88</v>
      </c>
      <c r="B2" s="112"/>
      <c r="C2" s="112"/>
      <c r="D2" s="112"/>
      <c r="E2" s="112"/>
      <c r="F2" s="112"/>
      <c r="G2" s="44"/>
      <c r="H2" s="44"/>
    </row>
    <row r="3" spans="1:8" ht="18" x14ac:dyDescent="0.25">
      <c r="A3" s="5"/>
      <c r="B3" s="5"/>
      <c r="C3" s="5"/>
      <c r="D3" s="5"/>
      <c r="E3" s="5"/>
      <c r="F3" s="5"/>
      <c r="G3" s="6"/>
      <c r="H3" s="6"/>
    </row>
    <row r="4" spans="1:8" ht="25.5" x14ac:dyDescent="0.25">
      <c r="A4" s="23" t="s">
        <v>16</v>
      </c>
      <c r="B4" s="22" t="s">
        <v>123</v>
      </c>
      <c r="C4" s="22" t="s">
        <v>124</v>
      </c>
      <c r="D4" s="23" t="s">
        <v>125</v>
      </c>
      <c r="E4" s="23" t="s">
        <v>78</v>
      </c>
      <c r="F4" s="23" t="s">
        <v>126</v>
      </c>
    </row>
    <row r="5" spans="1:8" ht="15.75" customHeight="1" x14ac:dyDescent="0.25">
      <c r="A5" s="49" t="s">
        <v>17</v>
      </c>
      <c r="B5" s="92">
        <f t="shared" ref="B5:D7" si="0">B6</f>
        <v>4606289.13</v>
      </c>
      <c r="C5" s="50">
        <f t="shared" si="0"/>
        <v>4954800</v>
      </c>
      <c r="D5" s="50">
        <f t="shared" si="0"/>
        <v>5046598</v>
      </c>
      <c r="E5" s="50">
        <f t="shared" ref="E5:F7" si="1">E6</f>
        <v>5100851</v>
      </c>
      <c r="F5" s="50">
        <f t="shared" si="1"/>
        <v>5126124</v>
      </c>
    </row>
    <row r="6" spans="1:8" ht="15.75" customHeight="1" x14ac:dyDescent="0.25">
      <c r="A6" s="55" t="s">
        <v>54</v>
      </c>
      <c r="B6" s="94">
        <f t="shared" si="0"/>
        <v>4606289.13</v>
      </c>
      <c r="C6" s="56">
        <f t="shared" si="0"/>
        <v>4954800</v>
      </c>
      <c r="D6" s="56">
        <f t="shared" si="0"/>
        <v>5046598</v>
      </c>
      <c r="E6" s="56">
        <f t="shared" si="1"/>
        <v>5100851</v>
      </c>
      <c r="F6" s="56">
        <f t="shared" si="1"/>
        <v>5126124</v>
      </c>
    </row>
    <row r="7" spans="1:8" x14ac:dyDescent="0.25">
      <c r="A7" s="59" t="s">
        <v>55</v>
      </c>
      <c r="B7" s="94">
        <f t="shared" si="0"/>
        <v>4606289.13</v>
      </c>
      <c r="C7" s="56">
        <f t="shared" si="0"/>
        <v>4954800</v>
      </c>
      <c r="D7" s="56">
        <f t="shared" si="0"/>
        <v>5046598</v>
      </c>
      <c r="E7" s="56">
        <f t="shared" si="1"/>
        <v>5100851</v>
      </c>
      <c r="F7" s="56">
        <f t="shared" si="1"/>
        <v>5126124</v>
      </c>
    </row>
    <row r="8" spans="1:8" x14ac:dyDescent="0.25">
      <c r="A8" s="38" t="s">
        <v>56</v>
      </c>
      <c r="B8" s="91">
        <v>4606289.13</v>
      </c>
      <c r="C8" s="10">
        <v>4954800</v>
      </c>
      <c r="D8" s="10">
        <v>5046598</v>
      </c>
      <c r="E8" s="10">
        <v>5100851</v>
      </c>
      <c r="F8" s="10">
        <v>5126124</v>
      </c>
    </row>
    <row r="9" spans="1:8" x14ac:dyDescent="0.25">
      <c r="A9" s="17"/>
      <c r="B9" s="91"/>
      <c r="C9" s="10"/>
      <c r="D9" s="10"/>
      <c r="E9" s="10"/>
      <c r="F9" s="10"/>
    </row>
  </sheetData>
  <mergeCells count="1">
    <mergeCell ref="A2:F2"/>
  </mergeCells>
  <pageMargins left="0.7" right="0.7" top="0.75" bottom="0.75" header="0.3" footer="0.3"/>
  <pageSetup paperSize="9" scale="8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J33"/>
  <sheetViews>
    <sheetView topLeftCell="A15" workbookViewId="0">
      <selection activeCell="G35" sqref="G35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25.28515625" customWidth="1"/>
    <col min="4" max="4" width="17.85546875" customWidth="1"/>
    <col min="5" max="5" width="17.7109375" customWidth="1"/>
    <col min="6" max="10" width="25.28515625" customWidth="1"/>
  </cols>
  <sheetData>
    <row r="1" spans="1:10" ht="18" customHeight="1" x14ac:dyDescent="0.25">
      <c r="A1" s="5"/>
      <c r="B1" s="5"/>
      <c r="C1" s="5"/>
      <c r="D1" s="5"/>
      <c r="E1" s="5"/>
      <c r="F1" s="5"/>
      <c r="G1" s="5"/>
      <c r="H1" s="5"/>
      <c r="I1" s="5"/>
      <c r="J1" s="5"/>
    </row>
    <row r="2" spans="1:10" ht="15.75" customHeight="1" x14ac:dyDescent="0.25">
      <c r="A2" s="112" t="s">
        <v>22</v>
      </c>
      <c r="B2" s="112"/>
      <c r="C2" s="112"/>
      <c r="D2" s="112"/>
      <c r="E2" s="112"/>
      <c r="F2" s="112"/>
      <c r="G2" s="112"/>
      <c r="H2" s="112"/>
      <c r="I2" s="43"/>
      <c r="J2" s="43"/>
    </row>
    <row r="3" spans="1:10" ht="18" x14ac:dyDescent="0.25">
      <c r="A3" s="5"/>
      <c r="B3" s="5"/>
      <c r="C3" s="5"/>
      <c r="D3" s="5"/>
      <c r="E3" s="5"/>
      <c r="F3" s="5"/>
      <c r="G3" s="5"/>
      <c r="H3" s="5"/>
      <c r="I3" s="6"/>
      <c r="J3" s="6"/>
    </row>
    <row r="4" spans="1:10" ht="15.75" x14ac:dyDescent="0.25">
      <c r="A4" s="112" t="s">
        <v>18</v>
      </c>
      <c r="B4" s="112"/>
      <c r="C4" s="112"/>
      <c r="D4" s="112"/>
      <c r="E4" s="112"/>
      <c r="F4" s="112"/>
      <c r="G4" s="112"/>
      <c r="H4" s="112"/>
      <c r="I4" s="6"/>
      <c r="J4" s="6"/>
    </row>
    <row r="5" spans="1:10" ht="18" x14ac:dyDescent="0.25">
      <c r="A5" s="5"/>
      <c r="B5" s="5"/>
      <c r="C5" s="5"/>
      <c r="D5" s="5"/>
      <c r="E5" s="5"/>
      <c r="F5" s="5"/>
      <c r="G5" s="5"/>
      <c r="H5" s="5"/>
      <c r="I5" s="6"/>
      <c r="J5" s="6"/>
    </row>
    <row r="6" spans="1:10" ht="18" customHeight="1" x14ac:dyDescent="0.25">
      <c r="A6" s="112" t="s">
        <v>89</v>
      </c>
      <c r="B6" s="112"/>
      <c r="C6" s="112"/>
      <c r="D6" s="112"/>
      <c r="E6" s="112"/>
      <c r="F6" s="112"/>
      <c r="G6" s="112"/>
      <c r="H6" s="112"/>
      <c r="I6" s="42"/>
      <c r="J6" s="42"/>
    </row>
    <row r="7" spans="1:10" ht="18" x14ac:dyDescent="0.25">
      <c r="A7" s="5"/>
      <c r="B7" s="5"/>
      <c r="C7" s="5"/>
      <c r="D7" s="5"/>
      <c r="E7" s="5"/>
      <c r="F7" s="5"/>
      <c r="G7" s="5"/>
      <c r="H7" s="5"/>
      <c r="I7" s="6"/>
      <c r="J7" s="6"/>
    </row>
    <row r="8" spans="1:10" ht="25.5" x14ac:dyDescent="0.25">
      <c r="A8" s="23" t="s">
        <v>7</v>
      </c>
      <c r="B8" s="22" t="s">
        <v>8</v>
      </c>
      <c r="C8" s="22" t="s">
        <v>24</v>
      </c>
      <c r="D8" s="22" t="s">
        <v>123</v>
      </c>
      <c r="E8" s="22" t="s">
        <v>124</v>
      </c>
      <c r="F8" s="23" t="s">
        <v>125</v>
      </c>
      <c r="G8" s="23" t="s">
        <v>78</v>
      </c>
      <c r="H8" s="23" t="s">
        <v>126</v>
      </c>
    </row>
    <row r="9" spans="1:10" ht="25.5" x14ac:dyDescent="0.25">
      <c r="A9" s="12">
        <v>8</v>
      </c>
      <c r="B9" s="12"/>
      <c r="C9" s="12" t="s">
        <v>19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</row>
    <row r="10" spans="1:10" x14ac:dyDescent="0.25">
      <c r="A10" s="12"/>
      <c r="B10" s="16"/>
      <c r="C10" s="16"/>
      <c r="D10" s="16"/>
      <c r="E10" s="16"/>
      <c r="F10" s="10"/>
      <c r="G10" s="10"/>
      <c r="H10" s="10"/>
    </row>
    <row r="11" spans="1:10" x14ac:dyDescent="0.25">
      <c r="A11" s="13"/>
      <c r="B11" s="13"/>
      <c r="C11" s="18"/>
      <c r="D11" s="18"/>
      <c r="E11" s="18"/>
      <c r="F11" s="10"/>
      <c r="G11" s="10"/>
      <c r="H11" s="10"/>
    </row>
    <row r="12" spans="1:10" x14ac:dyDescent="0.25">
      <c r="A12" s="13" t="s">
        <v>28</v>
      </c>
      <c r="B12" s="13"/>
      <c r="C12" s="18"/>
      <c r="D12" s="18"/>
      <c r="E12" s="18"/>
      <c r="F12" s="10"/>
      <c r="G12" s="10"/>
      <c r="H12" s="10"/>
    </row>
    <row r="13" spans="1:10" ht="25.5" x14ac:dyDescent="0.25">
      <c r="A13" s="15">
        <v>5</v>
      </c>
      <c r="B13" s="15"/>
      <c r="C13" s="24" t="s">
        <v>20</v>
      </c>
      <c r="D13" s="10">
        <v>0</v>
      </c>
      <c r="E13" s="10">
        <v>0</v>
      </c>
      <c r="F13" s="10">
        <v>0</v>
      </c>
      <c r="G13" s="10">
        <v>0</v>
      </c>
      <c r="H13" s="10">
        <v>0</v>
      </c>
    </row>
    <row r="14" spans="1:10" x14ac:dyDescent="0.25">
      <c r="A14" s="16"/>
      <c r="B14" s="16"/>
      <c r="C14" s="25"/>
      <c r="D14" s="25"/>
      <c r="E14" s="25"/>
      <c r="F14" s="10"/>
      <c r="G14" s="10"/>
      <c r="H14" s="11"/>
    </row>
    <row r="15" spans="1:10" x14ac:dyDescent="0.25">
      <c r="A15" s="16"/>
      <c r="B15" s="16"/>
      <c r="C15" s="14"/>
      <c r="D15" s="14"/>
      <c r="E15" s="14"/>
      <c r="F15" s="10"/>
      <c r="G15" s="10"/>
      <c r="H15" s="11"/>
    </row>
    <row r="16" spans="1:10" x14ac:dyDescent="0.25">
      <c r="A16" s="16"/>
      <c r="B16" s="16"/>
      <c r="C16" s="14"/>
      <c r="D16" s="14"/>
      <c r="E16" s="14"/>
      <c r="F16" s="10"/>
      <c r="G16" s="10"/>
      <c r="H16" s="11"/>
    </row>
    <row r="17" spans="1:10" x14ac:dyDescent="0.25">
      <c r="A17" s="17"/>
      <c r="B17" s="15"/>
      <c r="C17" s="24"/>
      <c r="D17" s="24"/>
      <c r="E17" s="24"/>
      <c r="F17" s="10"/>
      <c r="G17" s="10"/>
      <c r="H17" s="10"/>
    </row>
    <row r="19" spans="1:10" ht="18" customHeight="1" x14ac:dyDescent="0.25">
      <c r="A19" s="112" t="s">
        <v>90</v>
      </c>
      <c r="B19" s="112"/>
      <c r="C19" s="112"/>
      <c r="D19" s="112"/>
      <c r="E19" s="112"/>
      <c r="F19" s="112"/>
      <c r="G19" s="112"/>
      <c r="H19" s="112"/>
      <c r="I19" s="42"/>
      <c r="J19" s="42"/>
    </row>
    <row r="21" spans="1:10" ht="25.5" x14ac:dyDescent="0.25">
      <c r="A21" s="23" t="s">
        <v>7</v>
      </c>
      <c r="B21" s="22" t="s">
        <v>8</v>
      </c>
      <c r="C21" s="22" t="s">
        <v>24</v>
      </c>
      <c r="D21" s="22" t="s">
        <v>123</v>
      </c>
      <c r="E21" s="22" t="s">
        <v>124</v>
      </c>
      <c r="F21" s="23" t="s">
        <v>125</v>
      </c>
      <c r="G21" s="23" t="s">
        <v>78</v>
      </c>
      <c r="H21" s="23" t="s">
        <v>126</v>
      </c>
    </row>
    <row r="22" spans="1:10" ht="25.5" x14ac:dyDescent="0.25">
      <c r="A22" s="12">
        <v>8</v>
      </c>
      <c r="B22" s="12"/>
      <c r="C22" s="12" t="s">
        <v>19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</row>
    <row r="23" spans="1:10" x14ac:dyDescent="0.25">
      <c r="A23" s="12"/>
      <c r="B23" s="16"/>
      <c r="C23" s="16"/>
      <c r="D23" s="16"/>
      <c r="E23" s="16"/>
      <c r="F23" s="10"/>
      <c r="G23" s="10"/>
      <c r="H23" s="10"/>
    </row>
    <row r="24" spans="1:10" x14ac:dyDescent="0.25">
      <c r="A24" s="13"/>
      <c r="B24" s="13"/>
      <c r="C24" s="18"/>
      <c r="D24" s="18"/>
      <c r="E24" s="18"/>
      <c r="F24" s="10"/>
      <c r="G24" s="10"/>
      <c r="H24" s="10"/>
    </row>
    <row r="25" spans="1:10" x14ac:dyDescent="0.25">
      <c r="A25" s="13" t="s">
        <v>28</v>
      </c>
      <c r="B25" s="13"/>
      <c r="C25" s="18"/>
      <c r="D25" s="18"/>
      <c r="E25" s="18"/>
      <c r="F25" s="10"/>
      <c r="G25" s="10"/>
      <c r="H25" s="10"/>
    </row>
    <row r="26" spans="1:10" ht="25.5" x14ac:dyDescent="0.25">
      <c r="A26" s="15">
        <v>5</v>
      </c>
      <c r="B26" s="15"/>
      <c r="C26" s="24" t="s">
        <v>20</v>
      </c>
      <c r="D26" s="10">
        <v>0</v>
      </c>
      <c r="E26" s="10">
        <v>0</v>
      </c>
      <c r="F26" s="10">
        <v>0</v>
      </c>
      <c r="G26" s="10">
        <v>0</v>
      </c>
      <c r="H26" s="10">
        <v>0</v>
      </c>
    </row>
    <row r="27" spans="1:10" x14ac:dyDescent="0.25">
      <c r="A27" s="16"/>
      <c r="B27" s="16"/>
      <c r="C27" s="25"/>
      <c r="D27" s="25"/>
      <c r="E27" s="25"/>
      <c r="F27" s="10"/>
      <c r="G27" s="10"/>
      <c r="H27" s="11"/>
    </row>
    <row r="28" spans="1:10" x14ac:dyDescent="0.25">
      <c r="A28" s="16"/>
      <c r="B28" s="16"/>
      <c r="C28" s="14"/>
      <c r="D28" s="14"/>
      <c r="E28" s="14"/>
      <c r="F28" s="10"/>
      <c r="G28" s="10"/>
      <c r="H28" s="11"/>
    </row>
    <row r="29" spans="1:10" x14ac:dyDescent="0.25">
      <c r="A29" s="16"/>
      <c r="B29" s="16"/>
      <c r="C29" s="14"/>
      <c r="D29" s="14"/>
      <c r="E29" s="14"/>
      <c r="F29" s="10"/>
      <c r="G29" s="10"/>
      <c r="H29" s="11"/>
    </row>
    <row r="30" spans="1:10" x14ac:dyDescent="0.25">
      <c r="A30" s="17"/>
      <c r="B30" s="15"/>
      <c r="C30" s="24"/>
      <c r="D30" s="24"/>
      <c r="E30" s="24"/>
      <c r="F30" s="10"/>
      <c r="G30" s="10"/>
      <c r="H30" s="10"/>
    </row>
    <row r="33" spans="5:5" x14ac:dyDescent="0.25">
      <c r="E33" t="s">
        <v>110</v>
      </c>
    </row>
  </sheetData>
  <mergeCells count="4">
    <mergeCell ref="A2:H2"/>
    <mergeCell ref="A6:H6"/>
    <mergeCell ref="A4:H4"/>
    <mergeCell ref="A19:H19"/>
  </mergeCell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72"/>
  <sheetViews>
    <sheetView topLeftCell="A58" zoomScaleNormal="100" workbookViewId="0">
      <selection activeCell="G1" sqref="G1"/>
    </sheetView>
  </sheetViews>
  <sheetFormatPr defaultRowHeight="15" x14ac:dyDescent="0.25"/>
  <cols>
    <col min="1" max="1" width="12" bestFit="1" customWidth="1"/>
    <col min="2" max="2" width="8.42578125" bestFit="1" customWidth="1"/>
    <col min="3" max="3" width="17.85546875" customWidth="1"/>
    <col min="4" max="4" width="30" customWidth="1"/>
    <col min="5" max="5" width="19.140625" customWidth="1"/>
    <col min="6" max="6" width="19.42578125" customWidth="1"/>
    <col min="7" max="11" width="24.28515625" customWidth="1"/>
  </cols>
  <sheetData>
    <row r="1" spans="1:11" ht="18" x14ac:dyDescent="0.25">
      <c r="A1" s="5"/>
      <c r="B1" s="5"/>
      <c r="C1" s="5"/>
      <c r="D1" s="5"/>
      <c r="E1" s="5"/>
      <c r="F1" s="5"/>
      <c r="G1" s="5"/>
      <c r="H1" s="5"/>
      <c r="I1" s="5"/>
      <c r="J1" s="6"/>
      <c r="K1" s="6"/>
    </row>
    <row r="2" spans="1:11" ht="18" customHeight="1" x14ac:dyDescent="0.25">
      <c r="A2" s="112" t="s">
        <v>21</v>
      </c>
      <c r="B2" s="112"/>
      <c r="C2" s="112"/>
      <c r="D2" s="112"/>
      <c r="E2" s="112"/>
      <c r="F2" s="112"/>
      <c r="G2" s="112"/>
      <c r="H2" s="112"/>
      <c r="I2" s="112"/>
      <c r="J2" s="42"/>
      <c r="K2" s="42"/>
    </row>
    <row r="3" spans="1:11" ht="18" x14ac:dyDescent="0.25">
      <c r="A3" s="5"/>
      <c r="B3" s="5"/>
      <c r="C3" s="5"/>
      <c r="D3" s="5"/>
      <c r="E3" s="5"/>
      <c r="F3" s="5"/>
      <c r="G3" s="5"/>
      <c r="H3" s="5"/>
      <c r="I3" s="5"/>
      <c r="J3" s="6"/>
      <c r="K3" s="6"/>
    </row>
    <row r="4" spans="1:11" ht="25.5" x14ac:dyDescent="0.25">
      <c r="A4" s="145" t="s">
        <v>23</v>
      </c>
      <c r="B4" s="146"/>
      <c r="C4" s="147"/>
      <c r="D4" s="22" t="s">
        <v>24</v>
      </c>
      <c r="E4" s="22" t="s">
        <v>123</v>
      </c>
      <c r="F4" s="22" t="s">
        <v>124</v>
      </c>
      <c r="G4" s="23" t="s">
        <v>125</v>
      </c>
      <c r="H4" s="23" t="s">
        <v>78</v>
      </c>
      <c r="I4" s="23" t="s">
        <v>126</v>
      </c>
    </row>
    <row r="5" spans="1:11" ht="51" x14ac:dyDescent="0.25">
      <c r="A5" s="142" t="s">
        <v>57</v>
      </c>
      <c r="B5" s="143"/>
      <c r="C5" s="144"/>
      <c r="D5" s="60" t="s">
        <v>58</v>
      </c>
      <c r="E5" s="22"/>
      <c r="F5" s="23"/>
      <c r="G5" s="23"/>
      <c r="H5" s="23"/>
      <c r="I5" s="23"/>
    </row>
    <row r="6" spans="1:11" ht="15" customHeight="1" x14ac:dyDescent="0.25">
      <c r="A6" s="130" t="s">
        <v>59</v>
      </c>
      <c r="B6" s="131"/>
      <c r="C6" s="132"/>
      <c r="D6" s="60" t="s">
        <v>60</v>
      </c>
      <c r="E6" s="22"/>
      <c r="F6" s="73"/>
      <c r="G6" s="73"/>
      <c r="H6" s="23"/>
      <c r="I6" s="23"/>
    </row>
    <row r="7" spans="1:11" ht="41.25" customHeight="1" x14ac:dyDescent="0.25">
      <c r="A7" s="130" t="s">
        <v>91</v>
      </c>
      <c r="B7" s="131"/>
      <c r="C7" s="132"/>
      <c r="D7" s="60" t="s">
        <v>103</v>
      </c>
      <c r="E7" s="102">
        <f>SUM(E8:E14)</f>
        <v>4606289.13</v>
      </c>
      <c r="F7" s="73">
        <f>SUM(F8:F14)</f>
        <v>4954800</v>
      </c>
      <c r="G7" s="73">
        <f>SUM(G8:G14)</f>
        <v>5046598</v>
      </c>
      <c r="H7" s="73">
        <f>SUM(H8:H14)</f>
        <v>5100851</v>
      </c>
      <c r="I7" s="73">
        <f>SUM(I8:I14)</f>
        <v>5126124</v>
      </c>
    </row>
    <row r="8" spans="1:11" x14ac:dyDescent="0.25">
      <c r="A8" s="124" t="s">
        <v>92</v>
      </c>
      <c r="B8" s="125"/>
      <c r="C8" s="126"/>
      <c r="D8" s="71" t="s">
        <v>11</v>
      </c>
      <c r="E8" s="102">
        <f>SUM(E21+E60)</f>
        <v>3872718.75</v>
      </c>
      <c r="F8" s="73">
        <v>4262312</v>
      </c>
      <c r="G8" s="73">
        <v>4374113</v>
      </c>
      <c r="H8" s="73">
        <v>4421950</v>
      </c>
      <c r="I8" s="73">
        <v>4440744</v>
      </c>
    </row>
    <row r="9" spans="1:11" x14ac:dyDescent="0.25">
      <c r="A9" s="124" t="s">
        <v>93</v>
      </c>
      <c r="B9" s="125"/>
      <c r="C9" s="126"/>
      <c r="D9" s="71" t="s">
        <v>26</v>
      </c>
      <c r="E9" s="102">
        <f>E40</f>
        <v>91285.7</v>
      </c>
      <c r="F9" s="73">
        <v>89298</v>
      </c>
      <c r="G9" s="73">
        <v>92528</v>
      </c>
      <c r="H9" s="73">
        <v>93444</v>
      </c>
      <c r="I9" s="73">
        <v>94368</v>
      </c>
    </row>
    <row r="10" spans="1:11" x14ac:dyDescent="0.25">
      <c r="A10" s="124" t="s">
        <v>94</v>
      </c>
      <c r="B10" s="125"/>
      <c r="C10" s="126"/>
      <c r="D10" s="71" t="s">
        <v>46</v>
      </c>
      <c r="E10" s="102">
        <f>SUM(E28+E68)</f>
        <v>626087.39</v>
      </c>
      <c r="F10" s="73">
        <v>580000</v>
      </c>
      <c r="G10" s="73">
        <v>550000</v>
      </c>
      <c r="H10" s="73">
        <v>555500</v>
      </c>
      <c r="I10" s="73">
        <v>561055</v>
      </c>
    </row>
    <row r="11" spans="1:11" x14ac:dyDescent="0.25">
      <c r="A11" s="124" t="s">
        <v>95</v>
      </c>
      <c r="B11" s="125"/>
      <c r="C11" s="126"/>
      <c r="D11" s="71" t="s">
        <v>96</v>
      </c>
      <c r="E11" s="102">
        <f>SUM(E46)</f>
        <v>16197.29</v>
      </c>
      <c r="F11" s="73">
        <v>23190</v>
      </c>
      <c r="G11" s="73">
        <v>29957</v>
      </c>
      <c r="H11" s="73">
        <v>29957</v>
      </c>
      <c r="I11" s="73">
        <v>29957</v>
      </c>
    </row>
    <row r="12" spans="1:11" x14ac:dyDescent="0.25">
      <c r="A12" s="124" t="s">
        <v>97</v>
      </c>
      <c r="B12" s="125"/>
      <c r="C12" s="126"/>
      <c r="D12" s="71" t="s">
        <v>98</v>
      </c>
      <c r="E12" s="102">
        <f>SUM(E52)</f>
        <v>0</v>
      </c>
      <c r="F12" s="72"/>
      <c r="G12" s="72"/>
      <c r="H12" s="23"/>
      <c r="I12" s="23"/>
    </row>
    <row r="13" spans="1:11" x14ac:dyDescent="0.25">
      <c r="A13" s="124" t="s">
        <v>99</v>
      </c>
      <c r="B13" s="125"/>
      <c r="C13" s="126"/>
      <c r="D13" s="71" t="s">
        <v>100</v>
      </c>
      <c r="E13" s="22"/>
      <c r="F13" s="72"/>
      <c r="G13" s="72"/>
      <c r="H13" s="23"/>
      <c r="I13" s="23"/>
    </row>
    <row r="14" spans="1:11" x14ac:dyDescent="0.25">
      <c r="A14" s="124" t="s">
        <v>101</v>
      </c>
      <c r="B14" s="125"/>
      <c r="C14" s="126"/>
      <c r="D14" s="71" t="s">
        <v>102</v>
      </c>
      <c r="E14" s="22"/>
      <c r="F14" s="72"/>
      <c r="G14" s="72"/>
      <c r="H14" s="23"/>
      <c r="I14" s="23"/>
    </row>
    <row r="15" spans="1:11" x14ac:dyDescent="0.25">
      <c r="A15" s="66"/>
      <c r="B15" s="67"/>
      <c r="C15" s="68"/>
      <c r="D15" s="26"/>
      <c r="E15" s="103"/>
      <c r="F15" s="47"/>
      <c r="G15" s="47"/>
      <c r="H15" s="4"/>
      <c r="I15" s="4"/>
    </row>
    <row r="16" spans="1:11" ht="51" x14ac:dyDescent="0.25">
      <c r="A16" s="142" t="s">
        <v>57</v>
      </c>
      <c r="B16" s="143"/>
      <c r="C16" s="144"/>
      <c r="D16" s="60" t="s">
        <v>58</v>
      </c>
      <c r="E16" s="60"/>
      <c r="F16" s="50"/>
      <c r="G16" s="50"/>
      <c r="H16" s="50"/>
      <c r="I16" s="50"/>
    </row>
    <row r="17" spans="1:9" x14ac:dyDescent="0.25">
      <c r="A17" s="130" t="s">
        <v>59</v>
      </c>
      <c r="B17" s="131"/>
      <c r="C17" s="132"/>
      <c r="D17" s="60" t="s">
        <v>60</v>
      </c>
      <c r="E17" s="60"/>
      <c r="F17" s="50"/>
      <c r="G17" s="50"/>
      <c r="H17" s="50"/>
      <c r="I17" s="50"/>
    </row>
    <row r="18" spans="1:9" ht="25.5" x14ac:dyDescent="0.25">
      <c r="A18" s="133" t="s">
        <v>61</v>
      </c>
      <c r="B18" s="134"/>
      <c r="C18" s="135"/>
      <c r="D18" s="60" t="s">
        <v>62</v>
      </c>
      <c r="E18" s="60"/>
      <c r="F18" s="50"/>
      <c r="G18" s="50"/>
      <c r="H18" s="50"/>
      <c r="I18" s="50"/>
    </row>
    <row r="19" spans="1:9" ht="25.5" x14ac:dyDescent="0.25">
      <c r="A19" s="136" t="s">
        <v>63</v>
      </c>
      <c r="B19" s="137"/>
      <c r="C19" s="138"/>
      <c r="D19" s="60" t="s">
        <v>62</v>
      </c>
      <c r="E19" s="60"/>
      <c r="F19" s="50"/>
      <c r="G19" s="50"/>
      <c r="H19" s="50"/>
      <c r="I19" s="50"/>
    </row>
    <row r="20" spans="1:9" ht="25.5" x14ac:dyDescent="0.25">
      <c r="A20" s="139" t="s">
        <v>64</v>
      </c>
      <c r="B20" s="140"/>
      <c r="C20" s="141"/>
      <c r="D20" s="60" t="s">
        <v>65</v>
      </c>
      <c r="E20" s="104">
        <f>SUM(E21+E28)</f>
        <v>4306734.6899999995</v>
      </c>
      <c r="F20" s="50">
        <f>F21+F28</f>
        <v>4842312</v>
      </c>
      <c r="G20" s="50">
        <f>G21+G28</f>
        <v>4924113</v>
      </c>
      <c r="H20" s="50">
        <f>H21+H28</f>
        <v>4977450</v>
      </c>
      <c r="I20" s="50">
        <f>I21+I28</f>
        <v>5001799</v>
      </c>
    </row>
    <row r="21" spans="1:9" x14ac:dyDescent="0.25">
      <c r="A21" s="124" t="s">
        <v>66</v>
      </c>
      <c r="B21" s="125"/>
      <c r="C21" s="126"/>
      <c r="D21" s="61" t="s">
        <v>11</v>
      </c>
      <c r="E21" s="105">
        <f>E22</f>
        <v>3746522.3</v>
      </c>
      <c r="F21" s="56">
        <f>F22</f>
        <v>4262312</v>
      </c>
      <c r="G21" s="56">
        <f>G22</f>
        <v>4374113</v>
      </c>
      <c r="H21" s="56">
        <f t="shared" ref="H21:I21" si="0">H22</f>
        <v>4421950</v>
      </c>
      <c r="I21" s="56">
        <f t="shared" si="0"/>
        <v>4440744</v>
      </c>
    </row>
    <row r="22" spans="1:9" x14ac:dyDescent="0.25">
      <c r="A22" s="127" t="s">
        <v>67</v>
      </c>
      <c r="B22" s="128"/>
      <c r="C22" s="129"/>
      <c r="D22" s="61" t="s">
        <v>13</v>
      </c>
      <c r="E22" s="94">
        <f>E23+E24+E25+E26</f>
        <v>3746522.3</v>
      </c>
      <c r="F22" s="56">
        <f>F23+F24+F25+F26</f>
        <v>4262312</v>
      </c>
      <c r="G22" s="56">
        <f>G23+G24+G25+G26</f>
        <v>4374113</v>
      </c>
      <c r="H22" s="56">
        <f>H23+H24+H25+H26</f>
        <v>4421950</v>
      </c>
      <c r="I22" s="56">
        <f>I23+I24+I25+I26</f>
        <v>4440744</v>
      </c>
    </row>
    <row r="23" spans="1:9" ht="18.75" customHeight="1" x14ac:dyDescent="0.25">
      <c r="A23" s="121" t="s">
        <v>68</v>
      </c>
      <c r="B23" s="122"/>
      <c r="C23" s="123"/>
      <c r="D23" s="26" t="s">
        <v>14</v>
      </c>
      <c r="E23" s="106">
        <v>2886130.16</v>
      </c>
      <c r="F23" s="10">
        <v>3393534</v>
      </c>
      <c r="G23" s="10">
        <v>3303405</v>
      </c>
      <c r="H23" s="10">
        <v>3341236</v>
      </c>
      <c r="I23" s="10">
        <v>3349935</v>
      </c>
    </row>
    <row r="24" spans="1:9" ht="18.75" customHeight="1" x14ac:dyDescent="0.25">
      <c r="A24" s="121" t="s">
        <v>69</v>
      </c>
      <c r="B24" s="122"/>
      <c r="C24" s="123"/>
      <c r="D24" s="26" t="s">
        <v>25</v>
      </c>
      <c r="E24" s="106">
        <v>786632.8</v>
      </c>
      <c r="F24" s="10">
        <v>792518</v>
      </c>
      <c r="G24" s="10">
        <v>961625</v>
      </c>
      <c r="H24" s="10">
        <v>970530</v>
      </c>
      <c r="I24" s="10">
        <v>979491</v>
      </c>
    </row>
    <row r="25" spans="1:9" ht="18.75" customHeight="1" x14ac:dyDescent="0.25">
      <c r="A25" s="121" t="s">
        <v>70</v>
      </c>
      <c r="B25" s="122"/>
      <c r="C25" s="123"/>
      <c r="D25" s="26" t="s">
        <v>72</v>
      </c>
      <c r="E25" s="106">
        <v>3814.51</v>
      </c>
      <c r="F25" s="10">
        <v>4250</v>
      </c>
      <c r="G25" s="10">
        <v>4523</v>
      </c>
      <c r="H25" s="10">
        <v>4574</v>
      </c>
      <c r="I25" s="10">
        <v>4618</v>
      </c>
    </row>
    <row r="26" spans="1:9" ht="18.75" customHeight="1" x14ac:dyDescent="0.25">
      <c r="A26" s="121" t="s">
        <v>71</v>
      </c>
      <c r="B26" s="122"/>
      <c r="C26" s="123"/>
      <c r="D26" s="26" t="s">
        <v>49</v>
      </c>
      <c r="E26" s="106">
        <v>69944.83</v>
      </c>
      <c r="F26" s="10">
        <v>72010</v>
      </c>
      <c r="G26" s="10">
        <v>104560</v>
      </c>
      <c r="H26" s="10">
        <v>105610</v>
      </c>
      <c r="I26" s="10">
        <v>106700</v>
      </c>
    </row>
    <row r="27" spans="1:9" ht="18.75" customHeight="1" x14ac:dyDescent="0.25">
      <c r="A27" s="121"/>
      <c r="B27" s="148"/>
      <c r="C27" s="149"/>
      <c r="D27" s="26"/>
      <c r="E27" s="106"/>
      <c r="F27" s="10"/>
      <c r="G27" s="10"/>
      <c r="H27" s="10"/>
      <c r="I27" s="10"/>
    </row>
    <row r="28" spans="1:9" x14ac:dyDescent="0.25">
      <c r="A28" s="124" t="s">
        <v>73</v>
      </c>
      <c r="B28" s="125"/>
      <c r="C28" s="126"/>
      <c r="D28" s="61" t="s">
        <v>46</v>
      </c>
      <c r="E28" s="105">
        <f>E29</f>
        <v>560212.39</v>
      </c>
      <c r="F28" s="56">
        <f>F29</f>
        <v>580000</v>
      </c>
      <c r="G28" s="56">
        <f>G29</f>
        <v>550000</v>
      </c>
      <c r="H28" s="56">
        <f t="shared" ref="H28:I28" si="1">H29</f>
        <v>555500</v>
      </c>
      <c r="I28" s="56">
        <f t="shared" si="1"/>
        <v>561055</v>
      </c>
    </row>
    <row r="29" spans="1:9" x14ac:dyDescent="0.25">
      <c r="A29" s="127" t="s">
        <v>67</v>
      </c>
      <c r="B29" s="128"/>
      <c r="C29" s="129"/>
      <c r="D29" s="61" t="s">
        <v>13</v>
      </c>
      <c r="E29" s="105">
        <f>SUM(E30:E34)</f>
        <v>560212.39</v>
      </c>
      <c r="F29" s="56">
        <f>F30+F31+F32+F34</f>
        <v>580000</v>
      </c>
      <c r="G29" s="56">
        <f>G30+G31+G32+G34</f>
        <v>550000</v>
      </c>
      <c r="H29" s="56">
        <f t="shared" ref="H29:I29" si="2">H30+H31+H32+H34</f>
        <v>555500</v>
      </c>
      <c r="I29" s="56">
        <f t="shared" si="2"/>
        <v>561055</v>
      </c>
    </row>
    <row r="30" spans="1:9" ht="20.25" customHeight="1" x14ac:dyDescent="0.25">
      <c r="A30" s="121" t="s">
        <v>68</v>
      </c>
      <c r="B30" s="122"/>
      <c r="C30" s="123"/>
      <c r="D30" s="26" t="s">
        <v>14</v>
      </c>
      <c r="E30" s="107"/>
      <c r="F30" s="10">
        <v>0</v>
      </c>
      <c r="G30" s="10">
        <v>0</v>
      </c>
      <c r="H30" s="10">
        <v>0</v>
      </c>
      <c r="I30" s="10">
        <v>0</v>
      </c>
    </row>
    <row r="31" spans="1:9" ht="18.75" customHeight="1" x14ac:dyDescent="0.25">
      <c r="A31" s="121" t="s">
        <v>69</v>
      </c>
      <c r="B31" s="122"/>
      <c r="C31" s="123"/>
      <c r="D31" s="26" t="s">
        <v>25</v>
      </c>
      <c r="E31" s="106">
        <v>514142.88</v>
      </c>
      <c r="F31" s="10">
        <v>580000</v>
      </c>
      <c r="G31" s="10">
        <v>550000</v>
      </c>
      <c r="H31" s="10">
        <v>555500</v>
      </c>
      <c r="I31" s="10">
        <v>561055</v>
      </c>
    </row>
    <row r="32" spans="1:9" ht="18.75" customHeight="1" x14ac:dyDescent="0.25">
      <c r="A32" s="121" t="s">
        <v>70</v>
      </c>
      <c r="B32" s="122"/>
      <c r="C32" s="123"/>
      <c r="D32" s="26" t="s">
        <v>72</v>
      </c>
      <c r="E32" s="107"/>
      <c r="F32" s="10">
        <v>0</v>
      </c>
      <c r="G32" s="10">
        <v>0</v>
      </c>
      <c r="H32" s="10">
        <v>0</v>
      </c>
      <c r="I32" s="10">
        <v>0</v>
      </c>
    </row>
    <row r="33" spans="1:9" ht="18.75" customHeight="1" x14ac:dyDescent="0.25">
      <c r="A33" s="121" t="s">
        <v>112</v>
      </c>
      <c r="B33" s="122"/>
      <c r="C33" s="123"/>
      <c r="D33" s="13" t="s">
        <v>104</v>
      </c>
      <c r="E33" s="106">
        <v>46069.51</v>
      </c>
      <c r="F33" s="10"/>
      <c r="G33" s="10"/>
      <c r="H33" s="10"/>
      <c r="I33" s="10"/>
    </row>
    <row r="34" spans="1:9" ht="21" customHeight="1" x14ac:dyDescent="0.25">
      <c r="A34" s="121" t="s">
        <v>71</v>
      </c>
      <c r="B34" s="122"/>
      <c r="C34" s="123"/>
      <c r="D34" s="26" t="s">
        <v>49</v>
      </c>
      <c r="E34" s="106">
        <v>0</v>
      </c>
      <c r="F34" s="10">
        <v>0</v>
      </c>
      <c r="G34" s="10">
        <v>0</v>
      </c>
      <c r="H34" s="10">
        <v>0</v>
      </c>
      <c r="I34" s="10">
        <v>0</v>
      </c>
    </row>
    <row r="35" spans="1:9" ht="51" x14ac:dyDescent="0.25">
      <c r="A35" s="142" t="s">
        <v>57</v>
      </c>
      <c r="B35" s="143"/>
      <c r="C35" s="144"/>
      <c r="D35" s="60" t="s">
        <v>58</v>
      </c>
      <c r="E35" s="60"/>
      <c r="F35" s="50"/>
      <c r="G35" s="50"/>
      <c r="H35" s="50"/>
      <c r="I35" s="62"/>
    </row>
    <row r="36" spans="1:9" x14ac:dyDescent="0.25">
      <c r="A36" s="130" t="s">
        <v>59</v>
      </c>
      <c r="B36" s="131"/>
      <c r="C36" s="132"/>
      <c r="D36" s="60" t="s">
        <v>60</v>
      </c>
      <c r="E36" s="60"/>
      <c r="F36" s="50"/>
      <c r="G36" s="50"/>
      <c r="H36" s="50"/>
      <c r="I36" s="62"/>
    </row>
    <row r="37" spans="1:9" ht="25.5" x14ac:dyDescent="0.25">
      <c r="A37" s="133" t="s">
        <v>61</v>
      </c>
      <c r="B37" s="134"/>
      <c r="C37" s="135"/>
      <c r="D37" s="60" t="s">
        <v>62</v>
      </c>
      <c r="E37" s="60"/>
      <c r="F37" s="50"/>
      <c r="G37" s="50"/>
      <c r="H37" s="50"/>
      <c r="I37" s="62"/>
    </row>
    <row r="38" spans="1:9" ht="25.5" x14ac:dyDescent="0.25">
      <c r="A38" s="136" t="s">
        <v>63</v>
      </c>
      <c r="B38" s="137"/>
      <c r="C38" s="138"/>
      <c r="D38" s="60" t="s">
        <v>62</v>
      </c>
      <c r="E38" s="60"/>
      <c r="F38" s="50"/>
      <c r="G38" s="50"/>
      <c r="H38" s="50"/>
      <c r="I38" s="62"/>
    </row>
    <row r="39" spans="1:9" ht="38.25" x14ac:dyDescent="0.25">
      <c r="A39" s="139" t="s">
        <v>74</v>
      </c>
      <c r="B39" s="140"/>
      <c r="C39" s="141"/>
      <c r="D39" s="60" t="s">
        <v>75</v>
      </c>
      <c r="E39" s="104">
        <f>SUM(E40+E46+E52)</f>
        <v>107482.98999999999</v>
      </c>
      <c r="F39" s="50">
        <f>F40+F46</f>
        <v>112488</v>
      </c>
      <c r="G39" s="50">
        <f>G40+G46</f>
        <v>122485</v>
      </c>
      <c r="H39" s="50">
        <f t="shared" ref="H39:I39" si="3">H40+H46</f>
        <v>123401</v>
      </c>
      <c r="I39" s="50">
        <f t="shared" si="3"/>
        <v>124325</v>
      </c>
    </row>
    <row r="40" spans="1:9" x14ac:dyDescent="0.25">
      <c r="A40" s="124" t="s">
        <v>76</v>
      </c>
      <c r="B40" s="125"/>
      <c r="C40" s="126"/>
      <c r="D40" s="61" t="s">
        <v>26</v>
      </c>
      <c r="E40" s="105">
        <f>E41</f>
        <v>91285.7</v>
      </c>
      <c r="F40" s="56">
        <f>F41</f>
        <v>89298</v>
      </c>
      <c r="G40" s="56">
        <f>G41</f>
        <v>92528</v>
      </c>
      <c r="H40" s="56">
        <f>H41</f>
        <v>93444</v>
      </c>
      <c r="I40" s="56">
        <f t="shared" ref="I40" si="4">I41</f>
        <v>94368</v>
      </c>
    </row>
    <row r="41" spans="1:9" x14ac:dyDescent="0.25">
      <c r="A41" s="127" t="s">
        <v>67</v>
      </c>
      <c r="B41" s="128"/>
      <c r="C41" s="129"/>
      <c r="D41" s="61" t="s">
        <v>13</v>
      </c>
      <c r="E41" s="105">
        <f>SUM(E42:E45)</f>
        <v>91285.7</v>
      </c>
      <c r="F41" s="56">
        <f>F42+F43+F44+F45</f>
        <v>89298</v>
      </c>
      <c r="G41" s="56">
        <f>G42+G43+G44+G45</f>
        <v>92528</v>
      </c>
      <c r="H41" s="56">
        <f>H42+H43+H44+H45</f>
        <v>93444</v>
      </c>
      <c r="I41" s="56">
        <f>I42+I43+I44+I45</f>
        <v>94368</v>
      </c>
    </row>
    <row r="42" spans="1:9" ht="20.25" customHeight="1" x14ac:dyDescent="0.25">
      <c r="A42" s="121" t="s">
        <v>68</v>
      </c>
      <c r="B42" s="122"/>
      <c r="C42" s="123"/>
      <c r="D42" s="26" t="s">
        <v>14</v>
      </c>
      <c r="E42" s="106"/>
      <c r="F42" s="10">
        <v>0</v>
      </c>
      <c r="G42" s="10">
        <v>0</v>
      </c>
      <c r="H42" s="10">
        <v>0</v>
      </c>
      <c r="I42" s="10">
        <v>0</v>
      </c>
    </row>
    <row r="43" spans="1:9" ht="21" customHeight="1" x14ac:dyDescent="0.25">
      <c r="A43" s="121" t="s">
        <v>69</v>
      </c>
      <c r="B43" s="122"/>
      <c r="C43" s="123"/>
      <c r="D43" s="26" t="s">
        <v>25</v>
      </c>
      <c r="E43" s="106">
        <v>91285.7</v>
      </c>
      <c r="F43" s="10">
        <v>89298</v>
      </c>
      <c r="G43" s="10">
        <v>92528</v>
      </c>
      <c r="H43" s="10">
        <v>93444</v>
      </c>
      <c r="I43" s="10">
        <v>94368</v>
      </c>
    </row>
    <row r="44" spans="1:9" ht="18" customHeight="1" x14ac:dyDescent="0.25">
      <c r="A44" s="121" t="s">
        <v>70</v>
      </c>
      <c r="B44" s="122"/>
      <c r="C44" s="123"/>
      <c r="D44" s="26" t="s">
        <v>72</v>
      </c>
      <c r="E44" s="106">
        <v>0</v>
      </c>
      <c r="F44" s="10">
        <v>0</v>
      </c>
      <c r="G44" s="10">
        <v>0</v>
      </c>
      <c r="H44" s="10">
        <v>0</v>
      </c>
      <c r="I44" s="10">
        <v>0</v>
      </c>
    </row>
    <row r="45" spans="1:9" ht="18.75" customHeight="1" x14ac:dyDescent="0.25">
      <c r="A45" s="121" t="s">
        <v>71</v>
      </c>
      <c r="B45" s="122"/>
      <c r="C45" s="123"/>
      <c r="D45" s="26" t="s">
        <v>49</v>
      </c>
      <c r="E45" s="106">
        <v>0</v>
      </c>
      <c r="F45" s="10">
        <v>0</v>
      </c>
      <c r="G45" s="10">
        <v>0</v>
      </c>
      <c r="H45" s="10">
        <v>0</v>
      </c>
      <c r="I45" s="10">
        <v>0</v>
      </c>
    </row>
    <row r="46" spans="1:9" ht="15" customHeight="1" x14ac:dyDescent="0.25">
      <c r="A46" s="124" t="s">
        <v>77</v>
      </c>
      <c r="B46" s="125"/>
      <c r="C46" s="126"/>
      <c r="D46" s="61" t="s">
        <v>29</v>
      </c>
      <c r="E46" s="105">
        <f>E47</f>
        <v>16197.29</v>
      </c>
      <c r="F46" s="56">
        <f>F47</f>
        <v>23190</v>
      </c>
      <c r="G46" s="56">
        <f>G47</f>
        <v>29957</v>
      </c>
      <c r="H46" s="56">
        <f t="shared" ref="H46:I46" si="5">H47</f>
        <v>29957</v>
      </c>
      <c r="I46" s="56">
        <f t="shared" si="5"/>
        <v>29957</v>
      </c>
    </row>
    <row r="47" spans="1:9" ht="15" customHeight="1" x14ac:dyDescent="0.25">
      <c r="A47" s="127" t="s">
        <v>67</v>
      </c>
      <c r="B47" s="128"/>
      <c r="C47" s="129"/>
      <c r="D47" s="61" t="s">
        <v>13</v>
      </c>
      <c r="E47" s="105">
        <f>SUM(E48:E51)</f>
        <v>16197.29</v>
      </c>
      <c r="F47" s="56">
        <f>F48+F49+F50+F51</f>
        <v>23190</v>
      </c>
      <c r="G47" s="56">
        <f>G48+G49+G50+G51</f>
        <v>29957</v>
      </c>
      <c r="H47" s="56">
        <f t="shared" ref="H47:I47" si="6">H48+H49+H50+H51</f>
        <v>29957</v>
      </c>
      <c r="I47" s="56">
        <f t="shared" si="6"/>
        <v>29957</v>
      </c>
    </row>
    <row r="48" spans="1:9" ht="21" customHeight="1" x14ac:dyDescent="0.25">
      <c r="A48" s="121" t="s">
        <v>68</v>
      </c>
      <c r="B48" s="122"/>
      <c r="C48" s="123"/>
      <c r="D48" s="26" t="s">
        <v>14</v>
      </c>
      <c r="E48" s="106">
        <v>15242.45</v>
      </c>
      <c r="F48" s="10">
        <v>22040</v>
      </c>
      <c r="G48" s="10">
        <v>27727</v>
      </c>
      <c r="H48" s="10">
        <v>27727</v>
      </c>
      <c r="I48" s="10">
        <v>27727</v>
      </c>
    </row>
    <row r="49" spans="1:9" ht="19.5" customHeight="1" x14ac:dyDescent="0.25">
      <c r="A49" s="121" t="s">
        <v>69</v>
      </c>
      <c r="B49" s="122"/>
      <c r="C49" s="123"/>
      <c r="D49" s="26" t="s">
        <v>25</v>
      </c>
      <c r="E49" s="106">
        <v>954.84</v>
      </c>
      <c r="F49" s="10">
        <v>1150</v>
      </c>
      <c r="G49" s="10">
        <v>2230</v>
      </c>
      <c r="H49" s="10">
        <v>2230</v>
      </c>
      <c r="I49" s="10">
        <v>2230</v>
      </c>
    </row>
    <row r="50" spans="1:9" ht="19.5" customHeight="1" x14ac:dyDescent="0.25">
      <c r="A50" s="121" t="s">
        <v>70</v>
      </c>
      <c r="B50" s="122"/>
      <c r="C50" s="123"/>
      <c r="D50" s="26" t="s">
        <v>72</v>
      </c>
      <c r="E50" s="106">
        <v>0</v>
      </c>
      <c r="F50" s="10">
        <v>0</v>
      </c>
      <c r="G50" s="10">
        <v>0</v>
      </c>
      <c r="H50" s="10">
        <v>0</v>
      </c>
      <c r="I50" s="10">
        <v>0</v>
      </c>
    </row>
    <row r="51" spans="1:9" ht="18" customHeight="1" x14ac:dyDescent="0.25">
      <c r="A51" s="121" t="s">
        <v>71</v>
      </c>
      <c r="B51" s="122"/>
      <c r="C51" s="123"/>
      <c r="D51" s="26" t="s">
        <v>49</v>
      </c>
      <c r="E51" s="106">
        <v>0</v>
      </c>
      <c r="F51" s="10">
        <v>0</v>
      </c>
      <c r="G51" s="10">
        <v>0</v>
      </c>
      <c r="H51" s="10">
        <v>0</v>
      </c>
      <c r="I51" s="10">
        <v>0</v>
      </c>
    </row>
    <row r="52" spans="1:9" ht="18" customHeight="1" x14ac:dyDescent="0.25">
      <c r="A52" s="124" t="s">
        <v>111</v>
      </c>
      <c r="B52" s="125"/>
      <c r="C52" s="126"/>
      <c r="D52" s="61" t="s">
        <v>98</v>
      </c>
      <c r="E52" s="105">
        <f>E53</f>
        <v>0</v>
      </c>
      <c r="F52" s="56">
        <f>F53</f>
        <v>0</v>
      </c>
      <c r="G52" s="56">
        <f>G53</f>
        <v>0</v>
      </c>
      <c r="H52" s="56">
        <f t="shared" ref="H52:I52" si="7">H53</f>
        <v>0</v>
      </c>
      <c r="I52" s="56">
        <f t="shared" si="7"/>
        <v>0</v>
      </c>
    </row>
    <row r="53" spans="1:9" ht="18" customHeight="1" x14ac:dyDescent="0.25">
      <c r="A53" s="127" t="s">
        <v>67</v>
      </c>
      <c r="B53" s="128"/>
      <c r="C53" s="129"/>
      <c r="D53" s="61" t="s">
        <v>13</v>
      </c>
      <c r="E53" s="105">
        <f>SUM(E54:E57)</f>
        <v>0</v>
      </c>
      <c r="F53" s="56">
        <f>F54+F55+F56+F57</f>
        <v>0</v>
      </c>
      <c r="G53" s="56">
        <f>G54+G55+G56+G57</f>
        <v>0</v>
      </c>
      <c r="H53" s="56">
        <f t="shared" ref="H53:I53" si="8">H54+H55+H56+H57</f>
        <v>0</v>
      </c>
      <c r="I53" s="56">
        <f t="shared" si="8"/>
        <v>0</v>
      </c>
    </row>
    <row r="54" spans="1:9" ht="18" customHeight="1" x14ac:dyDescent="0.25">
      <c r="A54" s="121" t="s">
        <v>68</v>
      </c>
      <c r="B54" s="122"/>
      <c r="C54" s="123"/>
      <c r="D54" s="26" t="s">
        <v>14</v>
      </c>
      <c r="E54" s="106">
        <v>0</v>
      </c>
      <c r="F54" s="10">
        <v>0</v>
      </c>
      <c r="G54" s="10">
        <v>0</v>
      </c>
      <c r="H54" s="10">
        <v>0</v>
      </c>
      <c r="I54" s="10">
        <v>0</v>
      </c>
    </row>
    <row r="55" spans="1:9" ht="18" customHeight="1" x14ac:dyDescent="0.25">
      <c r="A55" s="121" t="s">
        <v>69</v>
      </c>
      <c r="B55" s="122"/>
      <c r="C55" s="123"/>
      <c r="D55" s="26" t="s">
        <v>25</v>
      </c>
      <c r="E55" s="106">
        <v>0</v>
      </c>
      <c r="F55" s="10">
        <v>0</v>
      </c>
      <c r="G55" s="10">
        <v>0</v>
      </c>
      <c r="H55" s="10">
        <v>0</v>
      </c>
      <c r="I55" s="10">
        <v>0</v>
      </c>
    </row>
    <row r="56" spans="1:9" ht="18" customHeight="1" x14ac:dyDescent="0.25">
      <c r="A56" s="121" t="s">
        <v>70</v>
      </c>
      <c r="B56" s="122"/>
      <c r="C56" s="123"/>
      <c r="D56" s="26" t="s">
        <v>72</v>
      </c>
      <c r="E56" s="106">
        <v>0</v>
      </c>
      <c r="F56" s="10">
        <v>0</v>
      </c>
      <c r="G56" s="10">
        <v>0</v>
      </c>
      <c r="H56" s="10">
        <v>0</v>
      </c>
      <c r="I56" s="10">
        <v>0</v>
      </c>
    </row>
    <row r="57" spans="1:9" ht="18" customHeight="1" x14ac:dyDescent="0.25">
      <c r="A57" s="121" t="s">
        <v>71</v>
      </c>
      <c r="B57" s="122"/>
      <c r="C57" s="123"/>
      <c r="D57" s="26" t="s">
        <v>49</v>
      </c>
      <c r="E57" s="106">
        <v>0</v>
      </c>
      <c r="F57" s="10">
        <v>0</v>
      </c>
      <c r="G57" s="10">
        <v>0</v>
      </c>
      <c r="H57" s="10">
        <v>0</v>
      </c>
      <c r="I57" s="10">
        <v>0</v>
      </c>
    </row>
    <row r="58" spans="1:9" ht="36.75" customHeight="1" x14ac:dyDescent="0.25">
      <c r="A58" s="136" t="s">
        <v>63</v>
      </c>
      <c r="B58" s="137"/>
      <c r="C58" s="138"/>
      <c r="D58" s="60" t="s">
        <v>62</v>
      </c>
      <c r="E58" s="60"/>
      <c r="F58" s="50"/>
      <c r="G58" s="50"/>
      <c r="H58" s="50"/>
      <c r="I58" s="50"/>
    </row>
    <row r="59" spans="1:9" ht="27.75" customHeight="1" x14ac:dyDescent="0.25">
      <c r="A59" s="139" t="s">
        <v>113</v>
      </c>
      <c r="B59" s="140"/>
      <c r="C59" s="141"/>
      <c r="D59" s="60" t="s">
        <v>114</v>
      </c>
      <c r="E59" s="104">
        <f>E60</f>
        <v>126196.45</v>
      </c>
      <c r="F59" s="50"/>
      <c r="G59" s="50"/>
      <c r="H59" s="50"/>
      <c r="I59" s="50"/>
    </row>
    <row r="60" spans="1:9" ht="15" customHeight="1" x14ac:dyDescent="0.25">
      <c r="A60" s="124" t="s">
        <v>66</v>
      </c>
      <c r="B60" s="125"/>
      <c r="C60" s="126"/>
      <c r="D60" s="61" t="s">
        <v>11</v>
      </c>
      <c r="E60" s="105">
        <f>E61</f>
        <v>126196.45</v>
      </c>
      <c r="F60" s="56"/>
      <c r="G60" s="56"/>
      <c r="H60" s="56"/>
      <c r="I60" s="56"/>
    </row>
    <row r="61" spans="1:9" ht="30" customHeight="1" x14ac:dyDescent="0.25">
      <c r="A61" s="127" t="s">
        <v>117</v>
      </c>
      <c r="B61" s="128"/>
      <c r="C61" s="129"/>
      <c r="D61" s="61" t="s">
        <v>121</v>
      </c>
      <c r="E61" s="94">
        <f>SUM(E62:E64)</f>
        <v>126196.45</v>
      </c>
      <c r="F61" s="56"/>
      <c r="G61" s="56"/>
      <c r="H61" s="56"/>
      <c r="I61" s="56"/>
    </row>
    <row r="62" spans="1:9" ht="24.75" customHeight="1" x14ac:dyDescent="0.25">
      <c r="A62" s="121" t="s">
        <v>118</v>
      </c>
      <c r="B62" s="122"/>
      <c r="C62" s="123"/>
      <c r="D62" s="25" t="s">
        <v>105</v>
      </c>
      <c r="E62" s="106">
        <v>0</v>
      </c>
      <c r="F62" s="10"/>
      <c r="G62" s="10"/>
      <c r="H62" s="10"/>
      <c r="I62" s="11"/>
    </row>
    <row r="63" spans="1:9" ht="27.75" customHeight="1" x14ac:dyDescent="0.25">
      <c r="A63" s="121" t="s">
        <v>119</v>
      </c>
      <c r="B63" s="122"/>
      <c r="C63" s="123"/>
      <c r="D63" s="25" t="s">
        <v>106</v>
      </c>
      <c r="E63" s="106">
        <v>29000</v>
      </c>
      <c r="F63" s="10"/>
      <c r="G63" s="10"/>
      <c r="H63" s="10"/>
      <c r="I63" s="11"/>
    </row>
    <row r="64" spans="1:9" ht="25.5" customHeight="1" x14ac:dyDescent="0.25">
      <c r="A64" s="121" t="s">
        <v>120</v>
      </c>
      <c r="B64" s="122"/>
      <c r="C64" s="123"/>
      <c r="D64" s="41" t="s">
        <v>107</v>
      </c>
      <c r="E64" s="106">
        <v>97196.45</v>
      </c>
      <c r="F64" s="101"/>
      <c r="G64" s="101"/>
      <c r="H64" s="101"/>
      <c r="I64" s="101"/>
    </row>
    <row r="65" spans="1:9" x14ac:dyDescent="0.25">
      <c r="A65" s="66"/>
      <c r="B65" s="67"/>
      <c r="C65" s="68"/>
      <c r="D65" s="26"/>
      <c r="E65" s="103"/>
      <c r="F65" s="47"/>
      <c r="G65" s="47"/>
      <c r="H65" s="4"/>
      <c r="I65" s="4"/>
    </row>
    <row r="66" spans="1:9" ht="36.75" customHeight="1" x14ac:dyDescent="0.25">
      <c r="A66" s="136" t="s">
        <v>63</v>
      </c>
      <c r="B66" s="137"/>
      <c r="C66" s="138"/>
      <c r="D66" s="60" t="s">
        <v>62</v>
      </c>
      <c r="E66" s="60"/>
      <c r="F66" s="50"/>
      <c r="G66" s="50"/>
      <c r="H66" s="50"/>
      <c r="I66" s="50"/>
    </row>
    <row r="67" spans="1:9" ht="27.75" customHeight="1" x14ac:dyDescent="0.25">
      <c r="A67" s="139" t="s">
        <v>116</v>
      </c>
      <c r="B67" s="140"/>
      <c r="C67" s="141"/>
      <c r="D67" s="60" t="s">
        <v>115</v>
      </c>
      <c r="E67" s="104">
        <f>E68</f>
        <v>65875</v>
      </c>
      <c r="F67" s="50"/>
      <c r="G67" s="50"/>
      <c r="H67" s="50"/>
      <c r="I67" s="50"/>
    </row>
    <row r="68" spans="1:9" ht="15" customHeight="1" x14ac:dyDescent="0.25">
      <c r="A68" s="124" t="s">
        <v>73</v>
      </c>
      <c r="B68" s="125"/>
      <c r="C68" s="126"/>
      <c r="D68" s="61" t="s">
        <v>46</v>
      </c>
      <c r="E68" s="105">
        <f>E69</f>
        <v>65875</v>
      </c>
      <c r="F68" s="56"/>
      <c r="G68" s="56"/>
      <c r="H68" s="56"/>
      <c r="I68" s="56"/>
    </row>
    <row r="69" spans="1:9" ht="30" customHeight="1" x14ac:dyDescent="0.25">
      <c r="A69" s="127" t="s">
        <v>117</v>
      </c>
      <c r="B69" s="128"/>
      <c r="C69" s="129"/>
      <c r="D69" s="61" t="s">
        <v>121</v>
      </c>
      <c r="E69" s="94">
        <f>SUM(E70:E72)</f>
        <v>65875</v>
      </c>
      <c r="F69" s="56"/>
      <c r="G69" s="56"/>
      <c r="H69" s="56"/>
      <c r="I69" s="56"/>
    </row>
    <row r="70" spans="1:9" ht="28.5" customHeight="1" x14ac:dyDescent="0.25">
      <c r="A70" s="121" t="s">
        <v>118</v>
      </c>
      <c r="B70" s="122"/>
      <c r="C70" s="123"/>
      <c r="D70" s="25" t="s">
        <v>105</v>
      </c>
      <c r="E70" s="106">
        <v>0</v>
      </c>
      <c r="F70" s="10"/>
      <c r="G70" s="10"/>
      <c r="H70" s="10"/>
      <c r="I70" s="11"/>
    </row>
    <row r="71" spans="1:9" ht="31.5" customHeight="1" x14ac:dyDescent="0.25">
      <c r="A71" s="121" t="s">
        <v>119</v>
      </c>
      <c r="B71" s="122"/>
      <c r="C71" s="123"/>
      <c r="D71" s="25" t="s">
        <v>106</v>
      </c>
      <c r="E71" s="106">
        <v>65875</v>
      </c>
      <c r="F71" s="10"/>
      <c r="G71" s="10"/>
      <c r="H71" s="10"/>
      <c r="I71" s="11"/>
    </row>
    <row r="72" spans="1:9" ht="30" customHeight="1" x14ac:dyDescent="0.25">
      <c r="A72" s="121" t="s">
        <v>120</v>
      </c>
      <c r="B72" s="122"/>
      <c r="C72" s="123"/>
      <c r="D72" s="41" t="s">
        <v>107</v>
      </c>
      <c r="E72" s="106">
        <v>0</v>
      </c>
      <c r="F72" s="101"/>
      <c r="G72" s="101"/>
      <c r="H72" s="101"/>
      <c r="I72" s="101"/>
    </row>
  </sheetData>
  <mergeCells count="68">
    <mergeCell ref="A69:C69"/>
    <mergeCell ref="A70:C70"/>
    <mergeCell ref="A71:C71"/>
    <mergeCell ref="A72:C72"/>
    <mergeCell ref="A64:C64"/>
    <mergeCell ref="A66:C66"/>
    <mergeCell ref="A67:C67"/>
    <mergeCell ref="A68:C68"/>
    <mergeCell ref="A27:C27"/>
    <mergeCell ref="A12:C12"/>
    <mergeCell ref="A13:C13"/>
    <mergeCell ref="A19:C19"/>
    <mergeCell ref="A20:C20"/>
    <mergeCell ref="A4:C4"/>
    <mergeCell ref="A18:C18"/>
    <mergeCell ref="A16:C16"/>
    <mergeCell ref="A17:C17"/>
    <mergeCell ref="A5:C5"/>
    <mergeCell ref="A6:C6"/>
    <mergeCell ref="A7:C7"/>
    <mergeCell ref="A8:C8"/>
    <mergeCell ref="A9:C9"/>
    <mergeCell ref="A10:C10"/>
    <mergeCell ref="A14:C14"/>
    <mergeCell ref="A11:C11"/>
    <mergeCell ref="A2:I2"/>
    <mergeCell ref="A63:C63"/>
    <mergeCell ref="A21:C21"/>
    <mergeCell ref="A22:C22"/>
    <mergeCell ref="A51:C51"/>
    <mergeCell ref="A23:C23"/>
    <mergeCell ref="A62:C62"/>
    <mergeCell ref="A58:C58"/>
    <mergeCell ref="A59:C59"/>
    <mergeCell ref="A60:C60"/>
    <mergeCell ref="A61:C61"/>
    <mergeCell ref="A24:C24"/>
    <mergeCell ref="A25:C25"/>
    <mergeCell ref="A26:C26"/>
    <mergeCell ref="A28:C28"/>
    <mergeCell ref="A29:C29"/>
    <mergeCell ref="A30:C30"/>
    <mergeCell ref="A31:C31"/>
    <mergeCell ref="A32:C32"/>
    <mergeCell ref="A34:C34"/>
    <mergeCell ref="A35:C35"/>
    <mergeCell ref="A33:C33"/>
    <mergeCell ref="A36:C36"/>
    <mergeCell ref="A37:C37"/>
    <mergeCell ref="A38:C38"/>
    <mergeCell ref="A39:C39"/>
    <mergeCell ref="A40:C40"/>
    <mergeCell ref="A41:C41"/>
    <mergeCell ref="A42:C42"/>
    <mergeCell ref="A43:C43"/>
    <mergeCell ref="A44:C44"/>
    <mergeCell ref="A45:C45"/>
    <mergeCell ref="A46:C46"/>
    <mergeCell ref="A47:C47"/>
    <mergeCell ref="A48:C48"/>
    <mergeCell ref="A49:C49"/>
    <mergeCell ref="A50:C50"/>
    <mergeCell ref="A57:C57"/>
    <mergeCell ref="A52:C52"/>
    <mergeCell ref="A53:C53"/>
    <mergeCell ref="A54:C54"/>
    <mergeCell ref="A55:C55"/>
    <mergeCell ref="A56:C56"/>
  </mergeCells>
  <phoneticPr fontId="16" type="noConversion"/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6</vt:i4>
      </vt:variant>
      <vt:variant>
        <vt:lpstr>Imenovani rasponi</vt:lpstr>
      </vt:variant>
      <vt:variant>
        <vt:i4>2</vt:i4>
      </vt:variant>
    </vt:vector>
  </HeadingPairs>
  <TitlesOfParts>
    <vt:vector size="8" baseType="lpstr">
      <vt:lpstr>SAŽETAK</vt:lpstr>
      <vt:lpstr> Rn. prih. i rash. ekon. klas. </vt:lpstr>
      <vt:lpstr>Rashodi prema izvorima finan</vt:lpstr>
      <vt:lpstr>Rashodi prema funkcijskoj k </vt:lpstr>
      <vt:lpstr>Račun financiranja</vt:lpstr>
      <vt:lpstr>POSEBNI DIO</vt:lpstr>
      <vt:lpstr>' Rn. prih. i rash. ekon. klas. '!Podrucje_ispisa</vt:lpstr>
      <vt:lpstr>SAŽETAK!Podrucje_ispisa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Elena Goričan</cp:lastModifiedBy>
  <cp:lastPrinted>2025-12-24T10:10:01Z</cp:lastPrinted>
  <dcterms:created xsi:type="dcterms:W3CDTF">2022-08-12T12:51:27Z</dcterms:created>
  <dcterms:modified xsi:type="dcterms:W3CDTF">2025-12-24T10:13:33Z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PRIMJER FP PRORAČUNSKOG KORISNIKA.xlsx</vt:lpwstr>
  </property>
</Properties>
</file>